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3.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drawings/drawing4.xml" ContentType="application/vnd.openxmlformats-officedocument.drawing+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drawings/drawing16.xml" ContentType="application/vnd.openxmlformats-officedocument.drawing+xml"/>
  <Override PartName="/xl/comments14.xml" ContentType="application/vnd.openxmlformats-officedocument.spreadsheetml.comments+xml"/>
  <Override PartName="/xl/drawings/drawing17.xml" ContentType="application/vnd.openxmlformats-officedocument.drawing+xml"/>
  <Override PartName="/xl/comments15.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 yWindow="5067" windowWidth="20731" windowHeight="4741" tabRatio="675"/>
  </bookViews>
  <sheets>
    <sheet name="Form 0" sheetId="4" r:id="rId1"/>
    <sheet name="Export Control List" sheetId="12" r:id="rId2"/>
    <sheet name="Feasibility commitment " sheetId="10" r:id="rId3"/>
    <sheet name="Form 1" sheetId="1" r:id="rId4"/>
    <sheet name="Form 2" sheetId="2" r:id="rId5"/>
    <sheet name="Form 3" sheetId="3" r:id="rId6"/>
    <sheet name="Form 3 - 1" sheetId="15" r:id="rId7"/>
    <sheet name="Form 3 - 2" sheetId="16" r:id="rId8"/>
    <sheet name="Form 3 - 3" sheetId="19" r:id="rId9"/>
    <sheet name="Form 3 - 4" sheetId="20" r:id="rId10"/>
    <sheet name="Control Plan" sheetId="8" r:id="rId11"/>
    <sheet name="Control Plan - 1" sheetId="17" r:id="rId12"/>
    <sheet name="Control Plan - 2" sheetId="18" r:id="rId13"/>
    <sheet name="Control Plan - 3" sheetId="21" r:id="rId14"/>
    <sheet name="Control Plan - 4" sheetId="22" r:id="rId15"/>
    <sheet name="KC list" sheetId="6" r:id="rId16"/>
    <sheet name="Product Process Capability Rep" sheetId="9" r:id="rId17"/>
    <sheet name="Gauge R&amp;R" sheetId="11" r:id="rId18"/>
    <sheet name="Feuil1" sheetId="23" state="hidden" r:id="rId19"/>
  </sheets>
  <externalReferences>
    <externalReference r:id="rId20"/>
  </externalReferences>
  <definedNames>
    <definedName name="_xlnm._FilterDatabase" localSheetId="10" hidden="1">'Control Plan'!$A$9:$W$9</definedName>
    <definedName name="CaseACocher1" localSheetId="2">'Feasibility commitment '!$G$6</definedName>
    <definedName name="CaseACocher2" localSheetId="2">'Feasibility commitment '!$H$9</definedName>
    <definedName name="_xlnm.Print_Titles" localSheetId="10">'Control Plan'!$4:$9</definedName>
    <definedName name="_xlnm.Print_Titles" localSheetId="11">'Control Plan - 1'!$4:$9</definedName>
    <definedName name="_xlnm.Print_Titles" localSheetId="12">'Control Plan - 2'!$4:$9</definedName>
    <definedName name="_xlnm.Print_Titles" localSheetId="13">'Control Plan - 3'!$4:$9</definedName>
    <definedName name="_xlnm.Print_Titles" localSheetId="14">'Control Plan - 4'!$4:$9</definedName>
    <definedName name="_xlnm.Print_Titles" localSheetId="2">'Feasibility commitment '!$1:$20</definedName>
    <definedName name="_xlnm.Print_Area" localSheetId="10">'Control Plan'!$B$1:$V$29</definedName>
    <definedName name="_xlnm.Print_Area" localSheetId="11">'Control Plan - 1'!$B$1:$V$29</definedName>
    <definedName name="_xlnm.Print_Area" localSheetId="12">'Control Plan - 2'!$B$1:$V$29</definedName>
    <definedName name="_xlnm.Print_Area" localSheetId="13">'Control Plan - 3'!$B$1:$V$29</definedName>
    <definedName name="_xlnm.Print_Area" localSheetId="14">'Control Plan - 4'!$B$1:$V$29</definedName>
    <definedName name="_xlnm.Print_Area" localSheetId="1">'Export Control List'!$B$1:$G$31</definedName>
    <definedName name="_xlnm.Print_Area" localSheetId="2">'Feasibility commitment '!$B$1:$K$26</definedName>
    <definedName name="_xlnm.Print_Area" localSheetId="0">'Form 0'!$B$1:$I$65</definedName>
    <definedName name="_xlnm.Print_Area" localSheetId="3">'Form 1'!$B$1:$H$35</definedName>
    <definedName name="_xlnm.Print_Area" localSheetId="4">'Form 2'!$B$1:$H$34</definedName>
    <definedName name="_xlnm.Print_Area" localSheetId="5">'Form 3'!$B$1:$I$34</definedName>
    <definedName name="_xlnm.Print_Area" localSheetId="6">'Form 3 - 1'!$B$1:$I$34</definedName>
    <definedName name="_xlnm.Print_Area" localSheetId="7">'Form 3 - 2'!$B$1:$I$34</definedName>
    <definedName name="_xlnm.Print_Area" localSheetId="8">'Form 3 - 3'!$B$1:$I$34</definedName>
    <definedName name="_xlnm.Print_Area" localSheetId="9">'Form 3 - 4'!$B$1:$I$34</definedName>
    <definedName name="_xlnm.Print_Area" localSheetId="17">'Gauge R&amp;R'!$A$1:$O$68</definedName>
    <definedName name="_xlnm.Print_Area" localSheetId="15">'KC list'!$B$1:$J$41</definedName>
    <definedName name="_xlnm.Print_Area" localSheetId="16">'Product Process Capability Rep'!$B$1:$V$27</definedName>
    <definedName name="ZonePDCA" localSheetId="11">[1]PDCA!#REF!</definedName>
    <definedName name="ZonePDCA" localSheetId="12">[1]PDCA!#REF!</definedName>
    <definedName name="ZonePDCA" localSheetId="13">[1]PDCA!#REF!</definedName>
    <definedName name="ZonePDCA" localSheetId="14">[1]PDCA!#REF!</definedName>
    <definedName name="ZonePDCA" localSheetId="1">[1]PDCA!#REF!</definedName>
    <definedName name="ZonePDCA" localSheetId="6">[1]PDCA!#REF!</definedName>
    <definedName name="ZonePDCA" localSheetId="7">[1]PDCA!#REF!</definedName>
    <definedName name="ZonePDCA" localSheetId="8">[1]PDCA!#REF!</definedName>
    <definedName name="ZonePDCA" localSheetId="9">[1]PDCA!#REF!</definedName>
    <definedName name="ZonePDCA">[1]PDCA!#REF!</definedName>
  </definedNames>
  <calcPr calcId="145621"/>
</workbook>
</file>

<file path=xl/calcChain.xml><?xml version="1.0" encoding="utf-8"?>
<calcChain xmlns="http://schemas.openxmlformats.org/spreadsheetml/2006/main">
  <c r="B8" i="11" l="1"/>
  <c r="F8" i="11"/>
  <c r="M2" i="11"/>
  <c r="M3" i="11"/>
  <c r="L9" i="9"/>
  <c r="L8" i="9"/>
  <c r="T1" i="9"/>
  <c r="D4" i="6"/>
  <c r="J1" i="6" l="1"/>
  <c r="T1" i="22"/>
  <c r="T1" i="21"/>
  <c r="T1" i="18"/>
  <c r="D7" i="10" l="1"/>
  <c r="D6" i="10"/>
  <c r="T1" i="17" l="1"/>
  <c r="T1" i="8"/>
  <c r="I1" i="20"/>
  <c r="I1" i="19"/>
  <c r="I1" i="16"/>
  <c r="I1" i="15"/>
  <c r="I1" i="3"/>
  <c r="H1" i="2"/>
  <c r="G1" i="1"/>
  <c r="F1" i="12"/>
  <c r="J1" i="10"/>
  <c r="C20" i="10" l="1"/>
  <c r="C18" i="10"/>
  <c r="C16" i="10"/>
  <c r="C12" i="10"/>
  <c r="C10" i="10"/>
  <c r="C11" i="10"/>
  <c r="C9" i="10"/>
  <c r="B4" i="10" l="1"/>
  <c r="B7" i="10"/>
  <c r="B9" i="22"/>
  <c r="K9" i="22"/>
  <c r="B9" i="21"/>
  <c r="K9" i="21"/>
  <c r="K9" i="18"/>
  <c r="B9" i="18"/>
  <c r="K9" i="17"/>
  <c r="B9" i="17"/>
  <c r="K9" i="8"/>
  <c r="B9" i="8"/>
  <c r="G4" i="6" l="1"/>
  <c r="D6" i="6"/>
  <c r="F5" i="8"/>
  <c r="L5" i="8"/>
  <c r="H29" i="20"/>
  <c r="B29" i="20"/>
  <c r="H29" i="19"/>
  <c r="B29" i="19"/>
  <c r="H29" i="16"/>
  <c r="B29" i="16"/>
  <c r="H29" i="15"/>
  <c r="B29" i="15"/>
  <c r="I9" i="15"/>
  <c r="C19" i="10"/>
  <c r="C17" i="10"/>
  <c r="C15" i="10"/>
  <c r="E5" i="9" l="1"/>
  <c r="E7" i="9"/>
  <c r="E31" i="20" l="1"/>
  <c r="E30" i="20"/>
  <c r="I9" i="20"/>
  <c r="C7" i="20"/>
  <c r="E31" i="19"/>
  <c r="E30" i="19"/>
  <c r="I9" i="19"/>
  <c r="C7" i="19"/>
  <c r="E31" i="16"/>
  <c r="E30" i="16"/>
  <c r="I9" i="16"/>
  <c r="C7" i="16"/>
  <c r="E31" i="15"/>
  <c r="E30" i="15"/>
  <c r="C7" i="15"/>
  <c r="E9" i="1"/>
  <c r="I8" i="15" s="1"/>
  <c r="I6" i="10"/>
  <c r="K6" i="10"/>
  <c r="J6" i="10"/>
  <c r="I9" i="3"/>
  <c r="I8" i="16" l="1"/>
  <c r="I8" i="19"/>
  <c r="I8" i="20"/>
  <c r="H36" i="6" l="1"/>
  <c r="F36" i="6"/>
  <c r="V5" i="8"/>
  <c r="V5" i="17"/>
  <c r="L5" i="17"/>
  <c r="F5" i="17"/>
  <c r="V5" i="18"/>
  <c r="L5" i="18"/>
  <c r="F5" i="18"/>
  <c r="V5" i="21"/>
  <c r="L5" i="21"/>
  <c r="F5" i="21"/>
  <c r="F5" i="22"/>
  <c r="V5" i="22"/>
  <c r="D13" i="22" l="1"/>
  <c r="D14" i="22"/>
  <c r="D15" i="22"/>
  <c r="D16" i="22"/>
  <c r="D17" i="22"/>
  <c r="D18" i="22"/>
  <c r="D19" i="22"/>
  <c r="D20" i="22"/>
  <c r="D21" i="22"/>
  <c r="D22" i="22"/>
  <c r="D23" i="22"/>
  <c r="D24" i="22"/>
  <c r="D12" i="22"/>
  <c r="D11" i="22"/>
  <c r="D10" i="22"/>
  <c r="B13" i="22"/>
  <c r="B14" i="22"/>
  <c r="B15" i="22"/>
  <c r="B16" i="22"/>
  <c r="B17" i="22"/>
  <c r="B18" i="22"/>
  <c r="B19" i="22"/>
  <c r="B20" i="22"/>
  <c r="B21" i="22"/>
  <c r="B22" i="22"/>
  <c r="B23" i="22"/>
  <c r="B24" i="22"/>
  <c r="B12" i="22"/>
  <c r="B11" i="22"/>
  <c r="B10" i="22"/>
  <c r="F27" i="22"/>
  <c r="B27" i="22"/>
  <c r="T9" i="22"/>
  <c r="S9" i="22"/>
  <c r="R9" i="22"/>
  <c r="Q9" i="22"/>
  <c r="P9" i="22"/>
  <c r="O9" i="22"/>
  <c r="N9" i="22"/>
  <c r="M9" i="22"/>
  <c r="L9" i="22"/>
  <c r="J9" i="22"/>
  <c r="I9" i="22"/>
  <c r="G9" i="22"/>
  <c r="F9" i="22"/>
  <c r="E9" i="22"/>
  <c r="D9" i="22"/>
  <c r="C9" i="22"/>
  <c r="L5" i="22"/>
  <c r="D11" i="21"/>
  <c r="D12" i="21"/>
  <c r="D13" i="21"/>
  <c r="D14" i="21"/>
  <c r="D15" i="21"/>
  <c r="D16" i="21"/>
  <c r="D17" i="21"/>
  <c r="D18" i="21"/>
  <c r="D19" i="21"/>
  <c r="D20" i="21"/>
  <c r="D21" i="21"/>
  <c r="D22" i="21"/>
  <c r="D23" i="21"/>
  <c r="D24" i="21"/>
  <c r="D10" i="21"/>
  <c r="B11" i="21"/>
  <c r="B12" i="21"/>
  <c r="B13" i="21"/>
  <c r="B14" i="21"/>
  <c r="B15" i="21"/>
  <c r="B16" i="21"/>
  <c r="B17" i="21"/>
  <c r="B18" i="21"/>
  <c r="B19" i="21"/>
  <c r="B20" i="21"/>
  <c r="B21" i="21"/>
  <c r="B22" i="21"/>
  <c r="B23" i="21"/>
  <c r="B24" i="21"/>
  <c r="B10" i="21"/>
  <c r="F27" i="21"/>
  <c r="B27" i="21"/>
  <c r="T9" i="21"/>
  <c r="S9" i="21"/>
  <c r="R9" i="21"/>
  <c r="Q9" i="21"/>
  <c r="P9" i="21"/>
  <c r="O9" i="21"/>
  <c r="N9" i="21"/>
  <c r="M9" i="21"/>
  <c r="L9" i="21"/>
  <c r="J9" i="21"/>
  <c r="I9" i="21"/>
  <c r="G9" i="21"/>
  <c r="F9" i="21"/>
  <c r="E9" i="21"/>
  <c r="D9" i="21"/>
  <c r="C9" i="21"/>
  <c r="B25" i="9" l="1"/>
  <c r="F25" i="9"/>
  <c r="F27" i="18"/>
  <c r="B27" i="18"/>
  <c r="F27" i="17"/>
  <c r="B27" i="17"/>
  <c r="F27" i="8"/>
  <c r="F33" i="1"/>
  <c r="B27" i="8"/>
  <c r="B33" i="1"/>
  <c r="H67" i="11"/>
  <c r="E31" i="3"/>
  <c r="A67" i="11"/>
  <c r="E30" i="3"/>
  <c r="H25" i="10"/>
  <c r="B25" i="10"/>
  <c r="B32" i="2"/>
  <c r="F32" i="2"/>
  <c r="D12" i="18"/>
  <c r="D13" i="18"/>
  <c r="D14" i="18"/>
  <c r="D15" i="18"/>
  <c r="D16" i="18"/>
  <c r="D17" i="18"/>
  <c r="D18" i="18"/>
  <c r="D19" i="18"/>
  <c r="D20" i="18"/>
  <c r="D21" i="18"/>
  <c r="D22" i="18"/>
  <c r="D23" i="18"/>
  <c r="D24" i="18"/>
  <c r="D11" i="18"/>
  <c r="D10" i="18"/>
  <c r="B22" i="18"/>
  <c r="B23" i="18"/>
  <c r="B24" i="18"/>
  <c r="B11" i="18"/>
  <c r="B12" i="18"/>
  <c r="B13" i="18"/>
  <c r="B14" i="18"/>
  <c r="B15" i="18"/>
  <c r="B16" i="18"/>
  <c r="B17" i="18"/>
  <c r="B18" i="18"/>
  <c r="B19" i="18"/>
  <c r="B20" i="18"/>
  <c r="B21" i="18"/>
  <c r="B10" i="18"/>
  <c r="T9" i="18"/>
  <c r="S9" i="18"/>
  <c r="R9" i="18"/>
  <c r="Q9" i="18"/>
  <c r="P9" i="18"/>
  <c r="O9" i="18"/>
  <c r="N9" i="18"/>
  <c r="M9" i="18"/>
  <c r="L9" i="18"/>
  <c r="J9" i="18"/>
  <c r="I9" i="18"/>
  <c r="G9" i="18"/>
  <c r="F9" i="18"/>
  <c r="E9" i="18"/>
  <c r="D9" i="18"/>
  <c r="C9" i="18"/>
  <c r="D11" i="17"/>
  <c r="D12" i="17"/>
  <c r="D13" i="17"/>
  <c r="D14" i="17"/>
  <c r="D15" i="17"/>
  <c r="D16" i="17"/>
  <c r="D17" i="17"/>
  <c r="D18" i="17"/>
  <c r="D19" i="17"/>
  <c r="D20" i="17"/>
  <c r="D21" i="17"/>
  <c r="D22" i="17"/>
  <c r="D23" i="17"/>
  <c r="D24" i="17"/>
  <c r="D10" i="17"/>
  <c r="B11" i="17"/>
  <c r="B12" i="17"/>
  <c r="B13" i="17"/>
  <c r="B14" i="17"/>
  <c r="B15" i="17"/>
  <c r="B16" i="17"/>
  <c r="B17" i="17"/>
  <c r="B18" i="17"/>
  <c r="B19" i="17"/>
  <c r="B20" i="17"/>
  <c r="B21" i="17"/>
  <c r="B22" i="17"/>
  <c r="B23" i="17"/>
  <c r="B24" i="17"/>
  <c r="B10" i="17"/>
  <c r="T9" i="17"/>
  <c r="S9" i="17"/>
  <c r="R9" i="17"/>
  <c r="Q9" i="17"/>
  <c r="P9" i="17"/>
  <c r="O9" i="17"/>
  <c r="N9" i="17"/>
  <c r="M9" i="17"/>
  <c r="L9" i="17"/>
  <c r="J9" i="17"/>
  <c r="I9" i="17"/>
  <c r="G9" i="17"/>
  <c r="F9" i="17"/>
  <c r="E9" i="17"/>
  <c r="D9" i="17"/>
  <c r="C9" i="17"/>
  <c r="D18" i="8"/>
  <c r="D19" i="8"/>
  <c r="D20" i="8"/>
  <c r="D21" i="8"/>
  <c r="D22" i="8"/>
  <c r="D23" i="8"/>
  <c r="D24" i="8"/>
  <c r="B23" i="8"/>
  <c r="B24" i="8"/>
  <c r="B18" i="8"/>
  <c r="B19" i="8"/>
  <c r="B20" i="8"/>
  <c r="B21" i="8"/>
  <c r="B22" i="8"/>
  <c r="F31" i="2"/>
  <c r="G7" i="10"/>
  <c r="G6" i="10"/>
  <c r="I7" i="10"/>
  <c r="E10" i="9"/>
  <c r="F12" i="11"/>
  <c r="J12" i="11"/>
  <c r="N12" i="11"/>
  <c r="F13" i="11"/>
  <c r="J13" i="11"/>
  <c r="N13" i="11"/>
  <c r="F14" i="11"/>
  <c r="J14" i="11"/>
  <c r="N14" i="11"/>
  <c r="F15" i="11"/>
  <c r="J15" i="11"/>
  <c r="N15" i="11"/>
  <c r="F16" i="11"/>
  <c r="J16" i="11"/>
  <c r="N16" i="11"/>
  <c r="F17" i="11"/>
  <c r="J17" i="11"/>
  <c r="N17" i="11"/>
  <c r="F18" i="11"/>
  <c r="J18" i="11"/>
  <c r="N18" i="11"/>
  <c r="F19" i="11"/>
  <c r="J19" i="11"/>
  <c r="N19" i="11"/>
  <c r="F20" i="11"/>
  <c r="J20" i="11"/>
  <c r="N20" i="11"/>
  <c r="F21" i="11"/>
  <c r="J21" i="11"/>
  <c r="N21" i="11"/>
  <c r="C22" i="11"/>
  <c r="D22" i="11"/>
  <c r="E22" i="11"/>
  <c r="G22" i="11"/>
  <c r="H22" i="11"/>
  <c r="I22" i="11"/>
  <c r="K22" i="11"/>
  <c r="L22" i="11"/>
  <c r="M22" i="11"/>
  <c r="K61" i="11"/>
  <c r="D2" i="10"/>
  <c r="B5" i="10"/>
  <c r="B6" i="10"/>
  <c r="B8" i="10"/>
  <c r="C13" i="10"/>
  <c r="C14" i="10"/>
  <c r="B21" i="10"/>
  <c r="P9" i="8"/>
  <c r="R9" i="8"/>
  <c r="I9" i="8"/>
  <c r="J9" i="8"/>
  <c r="L9" i="8"/>
  <c r="C9" i="8"/>
  <c r="D14" i="8"/>
  <c r="D15" i="8"/>
  <c r="D16" i="8"/>
  <c r="D17" i="8"/>
  <c r="D11" i="8"/>
  <c r="D12" i="8"/>
  <c r="D13" i="8"/>
  <c r="D10" i="8"/>
  <c r="B12" i="8"/>
  <c r="B13" i="8"/>
  <c r="B14" i="8"/>
  <c r="B15" i="8"/>
  <c r="B16" i="8"/>
  <c r="B17" i="8"/>
  <c r="B11" i="8"/>
  <c r="B10" i="8"/>
  <c r="D9" i="8"/>
  <c r="E9" i="8"/>
  <c r="D2" i="9"/>
  <c r="B9" i="9"/>
  <c r="C9" i="9"/>
  <c r="M9" i="9"/>
  <c r="O9" i="9"/>
  <c r="C10" i="9"/>
  <c r="G10" i="9"/>
  <c r="H10" i="9"/>
  <c r="I10" i="9"/>
  <c r="J10" i="9"/>
  <c r="K10" i="9"/>
  <c r="L10" i="9"/>
  <c r="O10" i="9"/>
  <c r="P10" i="9"/>
  <c r="Q10" i="9"/>
  <c r="T10" i="9"/>
  <c r="F9" i="8"/>
  <c r="G9" i="8"/>
  <c r="M9" i="8"/>
  <c r="N9" i="8"/>
  <c r="O9" i="8"/>
  <c r="Q9" i="8"/>
  <c r="S9" i="8"/>
  <c r="T9" i="8"/>
  <c r="D2" i="6"/>
  <c r="B4" i="6"/>
  <c r="B6" i="6"/>
  <c r="G6" i="6"/>
  <c r="G8" i="6"/>
  <c r="B10" i="6"/>
  <c r="C10" i="6"/>
  <c r="F10" i="6"/>
  <c r="I10" i="6"/>
  <c r="B27" i="6"/>
  <c r="B28" i="6"/>
  <c r="C28" i="6"/>
  <c r="I28" i="6"/>
  <c r="B35" i="6"/>
  <c r="B36" i="6"/>
  <c r="B37" i="6"/>
  <c r="B39" i="6"/>
  <c r="G11" i="1"/>
  <c r="E11" i="1"/>
  <c r="D11" i="1"/>
  <c r="B11" i="1"/>
  <c r="G9" i="1"/>
  <c r="D9" i="1"/>
  <c r="B9" i="1"/>
  <c r="G7" i="1"/>
  <c r="E7" i="1"/>
  <c r="D7" i="1"/>
  <c r="B7" i="1"/>
  <c r="C7" i="3"/>
  <c r="F9" i="3" l="1"/>
  <c r="F9" i="19"/>
  <c r="F9" i="15"/>
  <c r="F9" i="20"/>
  <c r="F9" i="16"/>
  <c r="C9" i="20"/>
  <c r="C9" i="19"/>
  <c r="C9" i="16"/>
  <c r="C9" i="15"/>
  <c r="F8" i="3"/>
  <c r="F8" i="16"/>
  <c r="F8" i="15"/>
  <c r="F8" i="19"/>
  <c r="F8" i="20"/>
  <c r="C8" i="19"/>
  <c r="C8" i="3"/>
  <c r="C8" i="16"/>
  <c r="C8" i="15"/>
  <c r="C8" i="20"/>
  <c r="I7" i="20"/>
  <c r="I7" i="16"/>
  <c r="I7" i="19"/>
  <c r="I7" i="15"/>
  <c r="D7" i="3"/>
  <c r="E7" i="19"/>
  <c r="E7" i="15"/>
  <c r="D7" i="19"/>
  <c r="D7" i="15"/>
  <c r="D7" i="20"/>
  <c r="D7" i="16"/>
  <c r="E7" i="20"/>
  <c r="E7" i="16"/>
  <c r="G7" i="16"/>
  <c r="G7" i="15"/>
  <c r="G7" i="20"/>
  <c r="G7" i="19"/>
  <c r="B7" i="2"/>
  <c r="B7" i="19"/>
  <c r="B7" i="20"/>
  <c r="B7" i="16"/>
  <c r="B7" i="15"/>
  <c r="I8" i="3"/>
  <c r="C9" i="3"/>
  <c r="E7" i="2"/>
  <c r="B7" i="3"/>
  <c r="E7" i="3"/>
  <c r="D7" i="2"/>
  <c r="C7" i="2"/>
  <c r="N24" i="11"/>
  <c r="H35" i="11" s="1"/>
  <c r="N22" i="11"/>
  <c r="M26" i="11"/>
  <c r="M27" i="11" s="1"/>
  <c r="I26" i="11"/>
  <c r="I27" i="11" s="1"/>
  <c r="J24" i="11"/>
  <c r="F35" i="11" s="1"/>
  <c r="F22" i="11"/>
  <c r="E26" i="11"/>
  <c r="E27" i="11" s="1"/>
  <c r="F24" i="11"/>
  <c r="D35" i="11" s="1"/>
  <c r="J22" i="11"/>
  <c r="H7" i="2"/>
  <c r="I7" i="3"/>
  <c r="G7" i="3"/>
  <c r="J35" i="11" l="1"/>
  <c r="K38" i="11" s="1"/>
  <c r="I30" i="11"/>
  <c r="K30" i="11"/>
  <c r="M30" i="11" s="1"/>
  <c r="G51" i="11" s="1"/>
  <c r="I51" i="11" s="1"/>
  <c r="N51" i="11" s="1"/>
  <c r="M38" i="11" l="1"/>
  <c r="G49" i="11"/>
  <c r="I49" i="11" s="1"/>
  <c r="L49" i="11"/>
  <c r="N49" i="11"/>
  <c r="L51" i="11"/>
  <c r="L55" i="11" l="1"/>
  <c r="N55" i="11" s="1"/>
  <c r="K59" i="11" s="1"/>
  <c r="M60" i="11" s="1"/>
</calcChain>
</file>

<file path=xl/comments1.xml><?xml version="1.0" encoding="utf-8"?>
<comments xmlns="http://schemas.openxmlformats.org/spreadsheetml/2006/main">
  <authors>
    <author>NARDIN</author>
  </authors>
  <commentList>
    <comment ref="B6" authorId="0">
      <text>
        <r>
          <rPr>
            <b/>
            <sz val="10"/>
            <color indexed="12"/>
            <rFont val="Tahoma"/>
            <family val="2"/>
          </rPr>
          <t>Esterline article code / Code article Esterline
Supplier article code / Code article Fournisseur</t>
        </r>
      </text>
    </comment>
    <comment ref="E6" authorId="0">
      <text>
        <r>
          <rPr>
            <b/>
            <sz val="10"/>
            <color indexed="12"/>
            <rFont val="Tahoma"/>
            <family val="2"/>
          </rPr>
          <t>Esterline designation / Désignation Esterline
Supplier designation / Désignation Fournisseur</t>
        </r>
      </text>
    </comment>
    <comment ref="F6" authorId="0">
      <text>
        <r>
          <rPr>
            <b/>
            <sz val="10"/>
            <color indexed="12"/>
            <rFont val="Tahoma"/>
            <family val="2"/>
          </rPr>
          <t xml:space="preserve">Esterline batch Nr (used for FAI)
N° de lot Esterline servant au FAI
</t>
        </r>
      </text>
    </comment>
    <comment ref="H6" authorId="0">
      <text>
        <r>
          <rPr>
            <b/>
            <sz val="10"/>
            <color indexed="12"/>
            <rFont val="Tahoma"/>
            <family val="2"/>
          </rPr>
          <t>Ref. of Esterline and Supplier FAIR and issue
(N°1er article Esterline et Fournisseur + rev)</t>
        </r>
      </text>
    </comment>
    <comment ref="B8" authorId="0">
      <text>
        <r>
          <rPr>
            <b/>
            <sz val="10"/>
            <color indexed="12"/>
            <rFont val="Tahoma"/>
            <family val="2"/>
          </rPr>
          <t>Same as box 7 / Voir case 7</t>
        </r>
      </text>
    </comment>
    <comment ref="E8" authorId="0">
      <text>
        <r>
          <rPr>
            <b/>
            <sz val="10"/>
            <color indexed="12"/>
            <rFont val="Tahoma"/>
            <family val="2"/>
          </rPr>
          <t>Reference of Esterline and Supplier drawings
Références plans Esterline et Fournisseur</t>
        </r>
      </text>
    </comment>
    <comment ref="F8" authorId="0">
      <text>
        <r>
          <rPr>
            <b/>
            <sz val="10"/>
            <color indexed="12"/>
            <rFont val="Tahoma"/>
            <family val="2"/>
          </rPr>
          <t>Revision level  of Esterline and supplier drawings
Révisions plans Esterline et Fournisseur</t>
        </r>
      </text>
    </comment>
    <comment ref="B10" authorId="0">
      <text>
        <r>
          <rPr>
            <b/>
            <sz val="10"/>
            <color indexed="12"/>
            <rFont val="Tahoma"/>
            <family val="2"/>
          </rPr>
          <t>Nr of Supplier manufacturing process reference and issue
N° de gamme fabrication Fournisseur + rev</t>
        </r>
      </text>
    </comment>
    <comment ref="E10" authorId="0">
      <text>
        <r>
          <rPr>
            <b/>
            <sz val="10"/>
            <color indexed="12"/>
            <rFont val="Tahoma"/>
            <family val="2"/>
          </rPr>
          <t>Supplier name /
Nom du fournisseur</t>
        </r>
      </text>
    </comment>
    <comment ref="H10" authorId="0">
      <text>
        <r>
          <rPr>
            <b/>
            <sz val="10"/>
            <color indexed="12"/>
            <rFont val="Tahoma"/>
            <family val="2"/>
          </rPr>
          <t>Number of purchase order
N° Commande</t>
        </r>
      </text>
    </comment>
  </commentList>
</comments>
</file>

<file path=xl/comments10.xml><?xml version="1.0" encoding="utf-8"?>
<comments xmlns="http://schemas.openxmlformats.org/spreadsheetml/2006/main">
  <authors>
    <author>rtudor</author>
  </authors>
  <commentList>
    <comment ref="B9" authorId="0">
      <text>
        <r>
          <rPr>
            <b/>
            <sz val="14"/>
            <color indexed="81"/>
            <rFont val="Tahoma"/>
            <family val="2"/>
          </rPr>
          <t>Characteristic N° (see "form 3")
N° de la caractéristique (voir "form 3")</t>
        </r>
      </text>
    </comment>
    <comment ref="C9" authorId="0">
      <text>
        <r>
          <rPr>
            <b/>
            <sz val="14"/>
            <color indexed="81"/>
            <rFont val="Tahoma"/>
            <family val="2"/>
          </rPr>
          <t>Indicate if it's a Key characteristic (Input KC if the PFMEA or the "Part KC list")
Indiquer si c'est une Caractéristique Clé (Definie dans l'AMDEC Process ou la KC liste)</t>
        </r>
        <r>
          <rPr>
            <sz val="8"/>
            <color indexed="81"/>
            <rFont val="Tahoma"/>
            <family val="2"/>
          </rPr>
          <t xml:space="preserve">
</t>
        </r>
      </text>
    </comment>
    <comment ref="E9" authorId="0">
      <text>
        <r>
          <rPr>
            <b/>
            <sz val="14"/>
            <color indexed="81"/>
            <rFont val="Tahoma"/>
            <family val="2"/>
          </rPr>
          <t>Process Operation Number from Process Flow
N° Opération indiqué dans le synoptique de fabrication</t>
        </r>
      </text>
    </comment>
    <comment ref="F9" authorId="0">
      <text>
        <r>
          <rPr>
            <b/>
            <sz val="14"/>
            <color indexed="81"/>
            <rFont val="Tahoma"/>
            <family val="2"/>
          </rPr>
          <t>Process / Operation from Process Flow
Process / Opération indiqués dans le synoptique de fabrication</t>
        </r>
      </text>
    </comment>
    <comment ref="G9" authorId="0">
      <text>
        <r>
          <rPr>
            <b/>
            <sz val="14"/>
            <color indexed="81"/>
            <rFont val="Tahoma"/>
            <family val="2"/>
          </rPr>
          <t xml:space="preserve">Input any tooling, jigs or machines including asset numbers.
Indiquer le type de moyen, d'outillage et son N°. </t>
        </r>
      </text>
    </comment>
    <comment ref="J9" authorId="0">
      <text>
        <r>
          <rPr>
            <b/>
            <sz val="14"/>
            <color indexed="81"/>
            <rFont val="Tahoma"/>
            <family val="2"/>
          </rPr>
          <t>Briefly describe the control method 
Indiquer la méthode de contrôle (ex: Visuel, référence de la procédure)</t>
        </r>
      </text>
    </comment>
    <comment ref="K9" authorId="0">
      <text>
        <r>
          <rPr>
            <b/>
            <sz val="14"/>
            <color indexed="81"/>
            <rFont val="Tahoma"/>
            <family val="2"/>
          </rPr>
          <t>Enter any equipment used for evaluating or testing the output of the characteristic
Indiquer tous les moyens de mesure, de contrôle et d'essai nécessaire à contrôler la caractéristique</t>
        </r>
      </text>
    </comment>
    <comment ref="L9" authorId="0">
      <text>
        <r>
          <rPr>
            <b/>
            <sz val="14"/>
            <color indexed="81"/>
            <rFont val="Tahoma"/>
            <family val="2"/>
          </rPr>
          <t>Input the schedule reference or an actual time period for the schedule of maintenance or calibration of the test equipment.
Indiquer la référence du planning de vérification ou la fréquence actuelle de vérification.</t>
        </r>
      </text>
    </comment>
    <comment ref="M9" authorId="0">
      <text>
        <r>
          <rPr>
            <b/>
            <sz val="14"/>
            <color indexed="81"/>
            <rFont val="Tahoma"/>
            <family val="2"/>
          </rPr>
          <t>Enter the Quantity to be Evaluated</t>
        </r>
      </text>
    </comment>
    <comment ref="N9" authorId="0">
      <text>
        <r>
          <rPr>
            <b/>
            <sz val="12"/>
            <color indexed="81"/>
            <rFont val="Tahoma"/>
            <family val="2"/>
          </rPr>
          <t xml:space="preserve">Enter the Frequency of Evaluation
si le taux de prelevement fait reference à une instruction &gt; transmettre le document.
</t>
        </r>
      </text>
    </comment>
    <comment ref="O9" authorId="0">
      <text>
        <r>
          <rPr>
            <b/>
            <sz val="14"/>
            <color indexed="81"/>
            <rFont val="Tahoma"/>
            <family val="2"/>
          </rPr>
          <t>Indicate with an "X" if the evaluation method is automatic</t>
        </r>
      </text>
    </comment>
    <comment ref="Q9" authorId="0">
      <text>
        <r>
          <rPr>
            <b/>
            <sz val="14"/>
            <color indexed="81"/>
            <rFont val="Tahoma"/>
            <family val="2"/>
          </rPr>
          <t>Indicate with "X" if the evaluation method is manual</t>
        </r>
      </text>
    </comment>
    <comment ref="R9" authorId="0">
      <text>
        <r>
          <rPr>
            <b/>
            <sz val="14"/>
            <color indexed="81"/>
            <rFont val="Tahoma"/>
            <family val="2"/>
          </rPr>
          <t>Enter the name of the document in which conformancy is recorded
Indiquer le type du document sur lequel la conformité de l'opération ou de la caractéristique est enregistrée</t>
        </r>
      </text>
    </comment>
    <comment ref="S9" authorId="0">
      <text>
        <r>
          <rPr>
            <b/>
            <sz val="14"/>
            <color indexed="81"/>
            <rFont val="Tahoma"/>
            <family val="2"/>
          </rPr>
          <t xml:space="preserve">Enter the responsible person for evaluating the characteristic.
OP = Operator
ME = Manufacturing Engineer
QE = Quality Engineer
MI = Mechanical Inspection
LO = Line Overchecker
SP = Specialist
GL = Group Leader
Indiquer qui est en charge de mesurer la caractéristique:
OP = Opérateur
ME = Ingénieur Production
QE = Ingénieur Qualité
MI = Contrôle Réception
RE = Responsable de ligne
SP = Specialiste
GL = Chef de Groupe
</t>
        </r>
      </text>
    </comment>
    <comment ref="T9" authorId="0">
      <text>
        <r>
          <rPr>
            <b/>
            <sz val="14"/>
            <color indexed="81"/>
            <rFont val="Tahoma"/>
            <family val="2"/>
          </rPr>
          <t>Enter brief instructions to the person evaluating the characteristic in the event that the characteristic does not conform to requirements</t>
        </r>
      </text>
    </comment>
  </commentList>
</comments>
</file>

<file path=xl/comments11.xml><?xml version="1.0" encoding="utf-8"?>
<comments xmlns="http://schemas.openxmlformats.org/spreadsheetml/2006/main">
  <authors>
    <author>rtudor</author>
  </authors>
  <commentList>
    <comment ref="B9" authorId="0">
      <text>
        <r>
          <rPr>
            <b/>
            <sz val="14"/>
            <color indexed="81"/>
            <rFont val="Tahoma"/>
            <family val="2"/>
          </rPr>
          <t>Characteristic N° (see "form 3")
N° de la caractéristique (voir "form 3")</t>
        </r>
      </text>
    </comment>
    <comment ref="C9" authorId="0">
      <text>
        <r>
          <rPr>
            <b/>
            <sz val="14"/>
            <color indexed="81"/>
            <rFont val="Tahoma"/>
            <family val="2"/>
          </rPr>
          <t>Indicate if it's a Key characteristic (Input KC if the PFMEA or the "Part KC list")
Indiquer si c'est une Caractéristique Clé (Definie dans l'AMDEC Process ou la KC liste)</t>
        </r>
        <r>
          <rPr>
            <sz val="8"/>
            <color indexed="81"/>
            <rFont val="Tahoma"/>
            <family val="2"/>
          </rPr>
          <t xml:space="preserve">
</t>
        </r>
      </text>
    </comment>
    <comment ref="E9" authorId="0">
      <text>
        <r>
          <rPr>
            <b/>
            <sz val="14"/>
            <color indexed="81"/>
            <rFont val="Tahoma"/>
            <family val="2"/>
          </rPr>
          <t>Process Operation Number from Process Flow
N° Opération indiqué dans le synoptique de fabrication</t>
        </r>
      </text>
    </comment>
    <comment ref="F9" authorId="0">
      <text>
        <r>
          <rPr>
            <b/>
            <sz val="14"/>
            <color indexed="81"/>
            <rFont val="Tahoma"/>
            <family val="2"/>
          </rPr>
          <t>Process / Operation from Process Flow
Process / Opération indiqués dans le synoptique de fabrication</t>
        </r>
      </text>
    </comment>
    <comment ref="G9" authorId="0">
      <text>
        <r>
          <rPr>
            <b/>
            <sz val="14"/>
            <color indexed="81"/>
            <rFont val="Tahoma"/>
            <family val="2"/>
          </rPr>
          <t xml:space="preserve">Input any tooling, jigs or machines including asset numbers.
Indiquer le type de moyen, d'outillage et son N°. </t>
        </r>
      </text>
    </comment>
    <comment ref="J9" authorId="0">
      <text>
        <r>
          <rPr>
            <b/>
            <sz val="14"/>
            <color indexed="81"/>
            <rFont val="Tahoma"/>
            <family val="2"/>
          </rPr>
          <t>Briefly describe the control method 
Indiquer la méthode de contrôle (ex: Visuel, référence de la procédure)</t>
        </r>
      </text>
    </comment>
    <comment ref="K9" authorId="0">
      <text>
        <r>
          <rPr>
            <b/>
            <sz val="14"/>
            <color indexed="81"/>
            <rFont val="Tahoma"/>
            <family val="2"/>
          </rPr>
          <t>Enter any equipment used for evaluating or testing the output of the characteristic
Indiquer tous les moyens de mesure, de contrôle et d'essai nécessaire à contrôler la caractéristique</t>
        </r>
      </text>
    </comment>
    <comment ref="L9" authorId="0">
      <text>
        <r>
          <rPr>
            <b/>
            <sz val="14"/>
            <color indexed="81"/>
            <rFont val="Tahoma"/>
            <family val="2"/>
          </rPr>
          <t>Input the schedule reference or an actual time period for the schedule of maintenance or calibration of the test equipment.
Indiquer la référence du planning de vérification ou la fréquence actuelle de vérification.</t>
        </r>
      </text>
    </comment>
    <comment ref="M9" authorId="0">
      <text>
        <r>
          <rPr>
            <b/>
            <sz val="14"/>
            <color indexed="81"/>
            <rFont val="Tahoma"/>
            <family val="2"/>
          </rPr>
          <t>Enter the Quantity to be Evaluated</t>
        </r>
      </text>
    </comment>
    <comment ref="N9" authorId="0">
      <text>
        <r>
          <rPr>
            <b/>
            <sz val="12"/>
            <color indexed="81"/>
            <rFont val="Tahoma"/>
            <family val="2"/>
          </rPr>
          <t xml:space="preserve">Enter the Frequency of Evaluation
si le taux de prelevement fait reference à une instruction &gt; transmettre le document.
</t>
        </r>
      </text>
    </comment>
    <comment ref="O9" authorId="0">
      <text>
        <r>
          <rPr>
            <b/>
            <sz val="14"/>
            <color indexed="81"/>
            <rFont val="Tahoma"/>
            <family val="2"/>
          </rPr>
          <t>Indicate with an "X" if the evaluation method is automatic</t>
        </r>
      </text>
    </comment>
    <comment ref="Q9" authorId="0">
      <text>
        <r>
          <rPr>
            <b/>
            <sz val="14"/>
            <color indexed="81"/>
            <rFont val="Tahoma"/>
            <family val="2"/>
          </rPr>
          <t>Indicate with "X" if the evaluation method is manual</t>
        </r>
      </text>
    </comment>
    <comment ref="R9" authorId="0">
      <text>
        <r>
          <rPr>
            <b/>
            <sz val="14"/>
            <color indexed="81"/>
            <rFont val="Tahoma"/>
            <family val="2"/>
          </rPr>
          <t>Enter the name of the document in which conformancy is recorded
Indiquer le type du document sur lequel la conformité de l'opération ou de la caractéristique est enregistrée</t>
        </r>
      </text>
    </comment>
    <comment ref="S9" authorId="0">
      <text>
        <r>
          <rPr>
            <b/>
            <sz val="14"/>
            <color indexed="81"/>
            <rFont val="Tahoma"/>
            <family val="2"/>
          </rPr>
          <t xml:space="preserve">Enter the responsible person for evaluating the characteristic.
OP = Operator
ME = Manufacturing Engineer
QE = Quality Engineer
MI = Mechanical Inspection
LO = Line Overchecker
SP = Specialist
GL = Group Leader
Indiquer qui est en charge de mesurer la caractéristique:
OP = Opérateur
ME = Ingénieur Production
QE = Ingénieur Qualité
MI = Contrôle Réception
RE = Responsable de ligne
SP = Specialiste
GL = Chef de Groupe
</t>
        </r>
      </text>
    </comment>
    <comment ref="T9" authorId="0">
      <text>
        <r>
          <rPr>
            <b/>
            <sz val="14"/>
            <color indexed="81"/>
            <rFont val="Tahoma"/>
            <family val="2"/>
          </rPr>
          <t>Enter brief instructions to the person evaluating the characteristic in the event that the characteristic does not conform to requirements</t>
        </r>
      </text>
    </comment>
  </commentList>
</comments>
</file>

<file path=xl/comments12.xml><?xml version="1.0" encoding="utf-8"?>
<comments xmlns="http://schemas.openxmlformats.org/spreadsheetml/2006/main">
  <authors>
    <author>rtudor</author>
  </authors>
  <commentList>
    <comment ref="B9" authorId="0">
      <text>
        <r>
          <rPr>
            <b/>
            <sz val="14"/>
            <color indexed="81"/>
            <rFont val="Tahoma"/>
            <family val="2"/>
          </rPr>
          <t>Characteristic N° (see "form 3")
N° de la caractéristique (voir "form 3")</t>
        </r>
      </text>
    </comment>
    <comment ref="C9" authorId="0">
      <text>
        <r>
          <rPr>
            <b/>
            <sz val="14"/>
            <color indexed="81"/>
            <rFont val="Tahoma"/>
            <family val="2"/>
          </rPr>
          <t>Indicate if it's a Key characteristic (Input KC if the PFMEA or the "Part KC list")
Indiquer si c'est une Caractéristique Clé (Definie dans l'AMDEC Process ou la KC liste)</t>
        </r>
        <r>
          <rPr>
            <sz val="8"/>
            <color indexed="81"/>
            <rFont val="Tahoma"/>
            <family val="2"/>
          </rPr>
          <t xml:space="preserve">
</t>
        </r>
      </text>
    </comment>
    <comment ref="E9" authorId="0">
      <text>
        <r>
          <rPr>
            <b/>
            <sz val="14"/>
            <color indexed="81"/>
            <rFont val="Tahoma"/>
            <family val="2"/>
          </rPr>
          <t>Process Operation Number from Process Flow
N° Opération indiqué dans le synoptique de fabrication</t>
        </r>
      </text>
    </comment>
    <comment ref="F9" authorId="0">
      <text>
        <r>
          <rPr>
            <b/>
            <sz val="14"/>
            <color indexed="81"/>
            <rFont val="Tahoma"/>
            <family val="2"/>
          </rPr>
          <t>Process / Operation from Process Flow
Process / Opération indiqués dans le synoptique de fabrication</t>
        </r>
      </text>
    </comment>
    <comment ref="G9" authorId="0">
      <text>
        <r>
          <rPr>
            <b/>
            <sz val="14"/>
            <color indexed="81"/>
            <rFont val="Tahoma"/>
            <family val="2"/>
          </rPr>
          <t xml:space="preserve">Input any tooling, jigs or machines including asset numbers.
Indiquer le type de moyen, d'outillage et son N°. </t>
        </r>
      </text>
    </comment>
    <comment ref="J9" authorId="0">
      <text>
        <r>
          <rPr>
            <b/>
            <sz val="14"/>
            <color indexed="81"/>
            <rFont val="Tahoma"/>
            <family val="2"/>
          </rPr>
          <t>Briefly describe the control method 
Indiquer la méthode de contrôle (ex: Visuel, référence de la procédure)</t>
        </r>
      </text>
    </comment>
    <comment ref="K9" authorId="0">
      <text>
        <r>
          <rPr>
            <b/>
            <sz val="14"/>
            <color indexed="81"/>
            <rFont val="Tahoma"/>
            <family val="2"/>
          </rPr>
          <t>Enter any equipment used for evaluating or testing the output of the characteristic
Indiquer tous les moyens de mesure, de contrôle et d'essai nécessaire à contrôler la caractéristique</t>
        </r>
      </text>
    </comment>
    <comment ref="L9" authorId="0">
      <text>
        <r>
          <rPr>
            <b/>
            <sz val="14"/>
            <color indexed="81"/>
            <rFont val="Tahoma"/>
            <family val="2"/>
          </rPr>
          <t>Input the schedule reference or an actual time period for the schedule of maintenance or calibration of the test equipment.
Indiquer la référence du planning de vérification ou la fréquence actuelle de vérification.</t>
        </r>
      </text>
    </comment>
    <comment ref="M9" authorId="0">
      <text>
        <r>
          <rPr>
            <b/>
            <sz val="14"/>
            <color indexed="81"/>
            <rFont val="Tahoma"/>
            <family val="2"/>
          </rPr>
          <t>Enter the Quantity to be Evaluated</t>
        </r>
      </text>
    </comment>
    <comment ref="N9" authorId="0">
      <text>
        <r>
          <rPr>
            <b/>
            <sz val="12"/>
            <color indexed="81"/>
            <rFont val="Tahoma"/>
            <family val="2"/>
          </rPr>
          <t xml:space="preserve">Enter the Frequency of Evaluation
si le taux de prelevement fait reference à une instruction &gt; transmettre le document.
</t>
        </r>
      </text>
    </comment>
    <comment ref="O9" authorId="0">
      <text>
        <r>
          <rPr>
            <b/>
            <sz val="14"/>
            <color indexed="81"/>
            <rFont val="Tahoma"/>
            <family val="2"/>
          </rPr>
          <t>Indicate with an "X" if the evaluation method is automatic</t>
        </r>
      </text>
    </comment>
    <comment ref="Q9" authorId="0">
      <text>
        <r>
          <rPr>
            <b/>
            <sz val="14"/>
            <color indexed="81"/>
            <rFont val="Tahoma"/>
            <family val="2"/>
          </rPr>
          <t>Indicate with "X" if the evaluation method is manual</t>
        </r>
      </text>
    </comment>
    <comment ref="R9" authorId="0">
      <text>
        <r>
          <rPr>
            <b/>
            <sz val="14"/>
            <color indexed="81"/>
            <rFont val="Tahoma"/>
            <family val="2"/>
          </rPr>
          <t>Enter the name of the document in which conformancy is recorded
Indiquer le type du document sur lequel la conformité de l'opération ou de la caractéristique est enregistrée</t>
        </r>
      </text>
    </comment>
    <comment ref="S9" authorId="0">
      <text>
        <r>
          <rPr>
            <b/>
            <sz val="14"/>
            <color indexed="81"/>
            <rFont val="Tahoma"/>
            <family val="2"/>
          </rPr>
          <t xml:space="preserve">Enter the responsible person for evaluating the characteristic.
OP = Operator
ME = Manufacturing Engineer
QE = Quality Engineer
MI = Mechanical Inspection
LO = Line Overchecker
SP = Specialist
GL = Group Leader
Indiquer qui est en charge de mesurer la caractéristique:
OP = Opérateur
ME = Ingénieur Production
QE = Ingénieur Qualité
MI = Contrôle Réception
RE = Responsable de ligne
SP = Specialiste
GL = Chef de Groupe
</t>
        </r>
      </text>
    </comment>
    <comment ref="T9" authorId="0">
      <text>
        <r>
          <rPr>
            <b/>
            <sz val="14"/>
            <color indexed="81"/>
            <rFont val="Tahoma"/>
            <family val="2"/>
          </rPr>
          <t>Enter brief instructions to the person evaluating the characteristic in the event that the characteristic does not conform to requirements</t>
        </r>
      </text>
    </comment>
  </commentList>
</comments>
</file>

<file path=xl/comments13.xml><?xml version="1.0" encoding="utf-8"?>
<comments xmlns="http://schemas.openxmlformats.org/spreadsheetml/2006/main">
  <authors>
    <author>rtudor</author>
  </authors>
  <commentList>
    <comment ref="B9" authorId="0">
      <text>
        <r>
          <rPr>
            <b/>
            <sz val="14"/>
            <color indexed="81"/>
            <rFont val="Tahoma"/>
            <family val="2"/>
          </rPr>
          <t>Characteristic N° (see "form 3")
N° de la caractéristique (voir "form 3")</t>
        </r>
      </text>
    </comment>
    <comment ref="C9" authorId="0">
      <text>
        <r>
          <rPr>
            <b/>
            <sz val="14"/>
            <color indexed="81"/>
            <rFont val="Tahoma"/>
            <family val="2"/>
          </rPr>
          <t>Indicate if it's a Key characteristic (Input KC if the PFMEA or the "Part KC list")
Indiquer si c'est une Caractéristique Clé (Definie dans l'AMDEC Process ou la KC liste)</t>
        </r>
        <r>
          <rPr>
            <sz val="8"/>
            <color indexed="81"/>
            <rFont val="Tahoma"/>
            <family val="2"/>
          </rPr>
          <t xml:space="preserve">
</t>
        </r>
      </text>
    </comment>
    <comment ref="E9" authorId="0">
      <text>
        <r>
          <rPr>
            <b/>
            <sz val="14"/>
            <color indexed="81"/>
            <rFont val="Tahoma"/>
            <family val="2"/>
          </rPr>
          <t>Process Operation Number from Process Flow
N° Opération indiqué dans le synoptique de fabrication</t>
        </r>
      </text>
    </comment>
    <comment ref="F9" authorId="0">
      <text>
        <r>
          <rPr>
            <b/>
            <sz val="14"/>
            <color indexed="81"/>
            <rFont val="Tahoma"/>
            <family val="2"/>
          </rPr>
          <t>Process / Operation from Process Flow
Process / Opération indiqués dans le synoptique de fabrication</t>
        </r>
      </text>
    </comment>
    <comment ref="G9" authorId="0">
      <text>
        <r>
          <rPr>
            <b/>
            <sz val="14"/>
            <color indexed="81"/>
            <rFont val="Tahoma"/>
            <family val="2"/>
          </rPr>
          <t xml:space="preserve">Input any tooling, jigs or machines including asset numbers.
Indiquer le type de moyen, d'outillage et son N°. </t>
        </r>
      </text>
    </comment>
    <comment ref="J9" authorId="0">
      <text>
        <r>
          <rPr>
            <b/>
            <sz val="14"/>
            <color indexed="81"/>
            <rFont val="Tahoma"/>
            <family val="2"/>
          </rPr>
          <t>Briefly describe the control method 
Indiquer la méthode de contrôle (ex: Visuel, référence de la procédure)</t>
        </r>
      </text>
    </comment>
    <comment ref="K9" authorId="0">
      <text>
        <r>
          <rPr>
            <b/>
            <sz val="14"/>
            <color indexed="81"/>
            <rFont val="Tahoma"/>
            <family val="2"/>
          </rPr>
          <t>Enter any equipment used for evaluating or testing the output of the characteristic
Indiquer tous les moyens de mesure, de contrôle et d'essai nécessaire à contrôler la caractéristique</t>
        </r>
      </text>
    </comment>
    <comment ref="L9" authorId="0">
      <text>
        <r>
          <rPr>
            <b/>
            <sz val="14"/>
            <color indexed="81"/>
            <rFont val="Tahoma"/>
            <family val="2"/>
          </rPr>
          <t>Input the schedule reference or an actual time period for the schedule of maintenance or calibration of the test equipment.
Indiquer la référence du planning de vérification ou la fréquence actuelle de vérification.</t>
        </r>
      </text>
    </comment>
    <comment ref="M9" authorId="0">
      <text>
        <r>
          <rPr>
            <b/>
            <sz val="14"/>
            <color indexed="81"/>
            <rFont val="Tahoma"/>
            <family val="2"/>
          </rPr>
          <t>Enter the Quantity to be Evaluated</t>
        </r>
      </text>
    </comment>
    <comment ref="N9" authorId="0">
      <text>
        <r>
          <rPr>
            <b/>
            <sz val="12"/>
            <color indexed="81"/>
            <rFont val="Tahoma"/>
            <family val="2"/>
          </rPr>
          <t xml:space="preserve">Enter the Frequency of Evaluation
si le taux de prelevement fait reference à une instruction &gt; transmettre le document.
</t>
        </r>
      </text>
    </comment>
    <comment ref="O9" authorId="0">
      <text>
        <r>
          <rPr>
            <b/>
            <sz val="14"/>
            <color indexed="81"/>
            <rFont val="Tahoma"/>
            <family val="2"/>
          </rPr>
          <t>Indicate with an "X" if the evaluation method is automatic</t>
        </r>
      </text>
    </comment>
    <comment ref="Q9" authorId="0">
      <text>
        <r>
          <rPr>
            <b/>
            <sz val="14"/>
            <color indexed="81"/>
            <rFont val="Tahoma"/>
            <family val="2"/>
          </rPr>
          <t>Indicate with "X" if the evaluation method is manual</t>
        </r>
      </text>
    </comment>
    <comment ref="R9" authorId="0">
      <text>
        <r>
          <rPr>
            <b/>
            <sz val="14"/>
            <color indexed="81"/>
            <rFont val="Tahoma"/>
            <family val="2"/>
          </rPr>
          <t>Enter the name of the document in which conformancy is recorded
Indiquer le type du document sur lequel la conformité de l'opération ou de la caractéristique est enregistrée</t>
        </r>
      </text>
    </comment>
    <comment ref="S9" authorId="0">
      <text>
        <r>
          <rPr>
            <b/>
            <sz val="14"/>
            <color indexed="81"/>
            <rFont val="Tahoma"/>
            <family val="2"/>
          </rPr>
          <t xml:space="preserve">Enter the responsible person for evaluating the characteristic.
OP = Operator
ME = Manufacturing Engineer
QE = Quality Engineer
MI = Mechanical Inspection
LO = Line Overchecker
SP = Specialist
GL = Group Leader
Indiquer qui est en charge de mesurer la caractéristique:
OP = Opérateur
ME = Ingénieur Production
QE = Ingénieur Qualité
MI = Contrôle Réception
RE = Responsable de ligne
SP = Specialiste
GL = Chef de Groupe
</t>
        </r>
      </text>
    </comment>
    <comment ref="T9" authorId="0">
      <text>
        <r>
          <rPr>
            <b/>
            <sz val="14"/>
            <color indexed="81"/>
            <rFont val="Tahoma"/>
            <family val="2"/>
          </rPr>
          <t>Enter brief instructions to the person evaluating the characteristic in the event that the characteristic does not conform to requirements</t>
        </r>
      </text>
    </comment>
  </commentList>
</comments>
</file>

<file path=xl/comments14.xml><?xml version="1.0" encoding="utf-8"?>
<comments xmlns="http://schemas.openxmlformats.org/spreadsheetml/2006/main">
  <authors>
    <author>Benoît VICENTE</author>
  </authors>
  <commentList>
    <comment ref="H8" authorId="0">
      <text>
        <r>
          <rPr>
            <sz val="8"/>
            <color indexed="81"/>
            <rFont val="Tahoma"/>
            <family val="2"/>
          </rPr>
          <t>Enter the N° of the MPC Top Level file on which the Supplier KC list is linked
Indiquer le numéro de fichier MPC auquel est rattaché la liste de caractéristiques clés fournisseur</t>
        </r>
      </text>
    </comment>
  </commentList>
</comments>
</file>

<file path=xl/comments15.xml><?xml version="1.0" encoding="utf-8"?>
<comments xmlns="http://schemas.openxmlformats.org/spreadsheetml/2006/main">
  <authors>
    <author>rtudor</author>
  </authors>
  <commentList>
    <comment ref="C10" authorId="0">
      <text>
        <r>
          <rPr>
            <b/>
            <sz val="12"/>
            <color indexed="81"/>
            <rFont val="Tahoma"/>
            <family val="2"/>
          </rPr>
          <t>Enter Equipment details from Control Plan
Indiquer le moyen de contrôle stipulé au Plan de Contrôle</t>
        </r>
      </text>
    </comment>
    <comment ref="E10" authorId="0">
      <text>
        <r>
          <rPr>
            <b/>
            <sz val="12"/>
            <color indexed="81"/>
            <rFont val="Tahoma"/>
            <family val="2"/>
          </rPr>
          <t>If Conducted enter the Gauge R &amp; R Percentage
Si réalisé indiquer le résultat du R&amp;R</t>
        </r>
      </text>
    </comment>
    <comment ref="G10" authorId="0">
      <text>
        <r>
          <rPr>
            <b/>
            <sz val="12"/>
            <color indexed="81"/>
            <rFont val="Tahoma"/>
            <family val="2"/>
          </rPr>
          <t>Insert the sample Size
Indiquer la taille du prélèvement</t>
        </r>
      </text>
    </comment>
    <comment ref="H10" authorId="0">
      <text>
        <r>
          <rPr>
            <b/>
            <sz val="12"/>
            <color indexed="81"/>
            <rFont val="Tahoma"/>
            <family val="2"/>
          </rPr>
          <t>Insert the frequency of evaluation
Indiquer la fréquence d'évaluation</t>
        </r>
      </text>
    </comment>
    <comment ref="I10" authorId="0">
      <text>
        <r>
          <rPr>
            <b/>
            <sz val="12"/>
            <color indexed="81"/>
            <rFont val="Tahoma"/>
            <family val="2"/>
          </rPr>
          <t>Enter the Mean result</t>
        </r>
      </text>
    </comment>
    <comment ref="J10" authorId="0">
      <text>
        <r>
          <rPr>
            <b/>
            <sz val="12"/>
            <color indexed="81"/>
            <rFont val="Tahoma"/>
            <family val="2"/>
          </rPr>
          <t>Enter the Standard Deviation</t>
        </r>
      </text>
    </comment>
    <comment ref="K10" authorId="0">
      <text>
        <r>
          <rPr>
            <b/>
            <sz val="12"/>
            <color indexed="81"/>
            <rFont val="Tahoma"/>
            <family val="2"/>
          </rPr>
          <t>Enter the CP Value.</t>
        </r>
      </text>
    </comment>
    <comment ref="L10" authorId="0">
      <text>
        <r>
          <rPr>
            <b/>
            <sz val="12"/>
            <color indexed="81"/>
            <rFont val="Tahoma"/>
            <family val="2"/>
          </rPr>
          <t xml:space="preserve">Enter the CPK Value
</t>
        </r>
      </text>
    </comment>
    <comment ref="O10" authorId="0">
      <text>
        <r>
          <rPr>
            <b/>
            <sz val="12"/>
            <color indexed="81"/>
            <rFont val="Tahoma"/>
            <family val="2"/>
          </rPr>
          <t xml:space="preserve">Enter the type of ongoing monitoring method
Indiquer le type d'enregistrement (ex : Rapport de contrôle, carte [moyenne- Ecart type];…) </t>
        </r>
      </text>
    </comment>
    <comment ref="P10" authorId="0">
      <text>
        <r>
          <rPr>
            <b/>
            <sz val="12"/>
            <color indexed="81"/>
            <rFont val="Tahoma"/>
            <family val="2"/>
          </rPr>
          <t>Enter the frequency of the ongoing monitoring control
Entrer la fréquence de calcul et de revue de la capabilité.</t>
        </r>
      </text>
    </comment>
    <comment ref="Q10" authorId="0">
      <text>
        <r>
          <rPr>
            <b/>
            <sz val="12"/>
            <color indexed="81"/>
            <rFont val="Tahoma"/>
            <family val="2"/>
          </rPr>
          <t>Enter the date of the last Capability Study / Review</t>
        </r>
      </text>
    </comment>
    <comment ref="T10" authorId="0">
      <text>
        <r>
          <rPr>
            <b/>
            <sz val="12"/>
            <color indexed="81"/>
            <rFont val="Tahoma"/>
            <family val="2"/>
          </rPr>
          <t>Enter the date that the capability results will next be reviewed</t>
        </r>
      </text>
    </comment>
  </commentList>
</comments>
</file>

<file path=xl/comments2.xml><?xml version="1.0" encoding="utf-8"?>
<comments xmlns="http://schemas.openxmlformats.org/spreadsheetml/2006/main">
  <authors>
    <author>NARDIN</author>
    <author>Ruet, Alexandre</author>
    <author>Master</author>
  </authors>
  <commentList>
    <comment ref="B6" authorId="0">
      <text>
        <r>
          <rPr>
            <b/>
            <sz val="10"/>
            <color indexed="12"/>
            <rFont val="Tahoma"/>
            <family val="2"/>
          </rPr>
          <t>Esterline article code / Code article Esterline
Supplier article code / Code article Fournisseur</t>
        </r>
      </text>
    </comment>
    <comment ref="D6" authorId="0">
      <text>
        <r>
          <rPr>
            <b/>
            <sz val="10"/>
            <color indexed="12"/>
            <rFont val="Tahoma"/>
            <family val="2"/>
          </rPr>
          <t>Esterline designation / Désignation Esterline
Supplier designation / Désignation Fournisseur</t>
        </r>
      </text>
    </comment>
    <comment ref="E6" authorId="0">
      <text>
        <r>
          <rPr>
            <b/>
            <sz val="10"/>
            <color indexed="12"/>
            <rFont val="Tahoma"/>
            <family val="2"/>
          </rPr>
          <t xml:space="preserve">Esterline batch Nr (used for FAI)
N° de lot Esterline servant au FAI
</t>
        </r>
      </text>
    </comment>
    <comment ref="G6" authorId="0">
      <text>
        <r>
          <rPr>
            <b/>
            <sz val="10"/>
            <color indexed="12"/>
            <rFont val="Tahoma"/>
            <family val="2"/>
          </rPr>
          <t>Ref. of Esterline and Supplier FAIR and issue
(N°1er article Esterline et Fournisseur + rev)</t>
        </r>
      </text>
    </comment>
    <comment ref="B8" authorId="0">
      <text>
        <r>
          <rPr>
            <b/>
            <sz val="10"/>
            <color indexed="12"/>
            <rFont val="Tahoma"/>
            <family val="2"/>
          </rPr>
          <t>Same as box 7 / Voir case 7</t>
        </r>
      </text>
    </comment>
    <comment ref="D8" authorId="0">
      <text>
        <r>
          <rPr>
            <b/>
            <sz val="10"/>
            <color indexed="12"/>
            <rFont val="Tahoma"/>
            <family val="2"/>
          </rPr>
          <t>Reference of Esterline and Supplier drawings
Références plans Esterline et Fournisseur</t>
        </r>
      </text>
    </comment>
    <comment ref="E8" authorId="0">
      <text>
        <r>
          <rPr>
            <b/>
            <sz val="10"/>
            <color indexed="12"/>
            <rFont val="Tahoma"/>
            <family val="2"/>
          </rPr>
          <t>Revision level  of Esterline and supplier drawings
Révisions plans Esterline et Fournisseur</t>
        </r>
      </text>
    </comment>
    <comment ref="B10" authorId="0">
      <text>
        <r>
          <rPr>
            <b/>
            <sz val="10"/>
            <color indexed="12"/>
            <rFont val="Tahoma"/>
            <family val="2"/>
          </rPr>
          <t>Nr of Supplier manufacturing process reference and issue / Machin program reference (number and revision)
N° de gamme fabrication Fournisseur + rev / Programme machine (référence et révision)</t>
        </r>
      </text>
    </comment>
    <comment ref="D10" authorId="0">
      <text>
        <r>
          <rPr>
            <b/>
            <sz val="10"/>
            <color indexed="12"/>
            <rFont val="Tahoma"/>
            <family val="2"/>
          </rPr>
          <t>Supplier name /
Nom du fournisseur</t>
        </r>
      </text>
    </comment>
    <comment ref="G10" authorId="0">
      <text>
        <r>
          <rPr>
            <b/>
            <sz val="10"/>
            <color indexed="12"/>
            <rFont val="Tahoma"/>
            <family val="2"/>
          </rPr>
          <t>Number of purchase order
N° Commande</t>
        </r>
      </text>
    </comment>
    <comment ref="E12" authorId="1">
      <text>
        <r>
          <rPr>
            <b/>
            <sz val="9"/>
            <color indexed="81"/>
            <rFont val="Tahoma"/>
            <family val="2"/>
          </rPr>
          <t>Mettre N° premier rapport FAI si présenttation delta FAI.</t>
        </r>
      </text>
    </comment>
    <comment ref="B19" authorId="0">
      <text>
        <r>
          <rPr>
            <b/>
            <sz val="10"/>
            <color indexed="12"/>
            <rFont val="Tahoma"/>
            <family val="2"/>
          </rPr>
          <t>Reference Component or Sub-assembly and issue include in the Top level assembly
Réference du composant ou du sous-ensemble et indice inclus dans la pièce assemblée</t>
        </r>
      </text>
    </comment>
    <comment ref="C19" authorId="0">
      <text>
        <r>
          <rPr>
            <b/>
            <sz val="10"/>
            <color indexed="12"/>
            <rFont val="Tahoma"/>
            <family val="2"/>
          </rPr>
          <t>Component or sub-assembly designation
Désignation composant et sous-ensemble</t>
        </r>
      </text>
    </comment>
    <comment ref="E19" authorId="0">
      <text>
        <r>
          <rPr>
            <b/>
            <sz val="10"/>
            <color indexed="12"/>
            <rFont val="Tahoma"/>
            <family val="2"/>
          </rPr>
          <t>Serial Nr (S/N) + Nr of work order
N° de série et N° d'OF</t>
        </r>
      </text>
    </comment>
    <comment ref="H19" authorId="0">
      <text>
        <r>
          <rPr>
            <b/>
            <sz val="10"/>
            <color indexed="12"/>
            <rFont val="Tahoma"/>
            <family val="2"/>
          </rPr>
          <t>Component or Sub-assembly FAIR N° + issue
N° Rapport 1er Article du composant ou du sous ensemble + indice</t>
        </r>
      </text>
    </comment>
    <comment ref="B25" authorId="2">
      <text>
        <r>
          <rPr>
            <b/>
            <sz val="10"/>
            <color indexed="12"/>
            <rFont val="Tahoma"/>
            <family val="2"/>
          </rPr>
          <t>The FAI is not complete until the Organisation closes all nonconformances affecting the part and implements correctives actions. The Organisation shall re-do  an FAI for those affected  characteristics and shall record the results. 
La Revue premier article n’est pas terminée tant que l’organisme n’a pas soldé toutes les non-conformités affectant l’article ni mis en oeuvre les actions correctives. L’organisme doit refaire une Revue premier article des caractéristiques affectées et enregistrer les résultats.</t>
        </r>
      </text>
    </comment>
  </commentList>
</comments>
</file>

<file path=xl/comments3.xml><?xml version="1.0" encoding="utf-8"?>
<comments xmlns="http://schemas.openxmlformats.org/spreadsheetml/2006/main">
  <authors>
    <author>NARDIN</author>
    <author>Master</author>
  </authors>
  <commentList>
    <comment ref="B6" authorId="0">
      <text>
        <r>
          <rPr>
            <b/>
            <sz val="10"/>
            <color indexed="12"/>
            <rFont val="Tahoma"/>
            <family val="2"/>
          </rPr>
          <t>Esterline article code / Code article Esterline
Supplier article code / Code article Fournisseur</t>
        </r>
      </text>
    </comment>
    <comment ref="C6" authorId="0">
      <text>
        <r>
          <rPr>
            <b/>
            <sz val="10"/>
            <color indexed="12"/>
            <rFont val="Tahoma"/>
            <family val="2"/>
          </rPr>
          <t>Esterline designation / Désignation Esterline
Supplier designation / Désignation Fournisseur</t>
        </r>
      </text>
    </comment>
    <comment ref="E6" authorId="0">
      <text>
        <r>
          <rPr>
            <b/>
            <sz val="10"/>
            <color indexed="12"/>
            <rFont val="Tahoma"/>
            <family val="2"/>
          </rPr>
          <t xml:space="preserve">Esterline batch Nr (used for FAI)
N° de lot Esterline servant au FAI
</t>
        </r>
      </text>
    </comment>
    <comment ref="H6" authorId="0">
      <text>
        <r>
          <rPr>
            <b/>
            <sz val="10"/>
            <color indexed="12"/>
            <rFont val="Tahoma"/>
            <family val="2"/>
          </rPr>
          <t>Ref. of Esterline and Supplier FAIR and issue
(N°1er article Esterline et Fournisseur + rev)</t>
        </r>
      </text>
    </comment>
    <comment ref="C8" authorId="0">
      <text>
        <r>
          <rPr>
            <b/>
            <sz val="10"/>
            <color indexed="12"/>
            <rFont val="Tahoma"/>
            <family val="2"/>
          </rPr>
          <t>Specification of material or process Nr and issue 
N° Spécification de la matière ou du process et indice</t>
        </r>
      </text>
    </comment>
    <comment ref="D8" authorId="0">
      <text>
        <r>
          <rPr>
            <b/>
            <sz val="10"/>
            <color indexed="12"/>
            <rFont val="Tahoma"/>
            <family val="2"/>
          </rPr>
          <t>Required code from the customer for material or process listing, when required.
Codifications issues de la liste des matériaux ou des procédés imposées par le client, si exigé.</t>
        </r>
      </text>
    </comment>
    <comment ref="E8" authorId="0">
      <text>
        <r>
          <rPr>
            <b/>
            <sz val="10"/>
            <color indexed="12"/>
            <rFont val="Tahoma"/>
            <family val="2"/>
          </rPr>
          <t>Process or material Supplier name
Nom du fournisseur du procédé ou de la matière</t>
        </r>
      </text>
    </comment>
    <comment ref="G8" authorId="0">
      <text>
        <r>
          <rPr>
            <b/>
            <sz val="10"/>
            <color indexed="12"/>
            <rFont val="Tahoma"/>
            <family val="2"/>
          </rPr>
          <t>Indicate if the special process or material source is approved
by the customer. Write NA if customer approval is not required
Indiquer si la source du procédé spécial ou d’élaboration de
la matière est approuvée par le client. Écrire NA (Non applicable) si l’approbation du client n’est pas exigée.</t>
        </r>
      </text>
    </comment>
    <comment ref="H8" authorId="0">
      <text>
        <r>
          <rPr>
            <b/>
            <sz val="10"/>
            <color indexed="12"/>
            <rFont val="Tahoma"/>
            <family val="2"/>
          </rPr>
          <t>- Batch Nr / N° de lot
- Test report Nr / N° rapport d'essai
- C of C Nr / N° CC</t>
        </r>
      </text>
    </comment>
    <comment ref="C15" authorId="0">
      <text>
        <r>
          <rPr>
            <b/>
            <sz val="10"/>
            <color indexed="12"/>
            <rFont val="Tahoma"/>
            <family val="2"/>
          </rPr>
          <t>Work sheet, Instruction sheet, Procedure + issue
Fiche de Poste, Fiche d’Instruction, Mode opératoire + indice</t>
        </r>
      </text>
    </comment>
    <comment ref="E15" authorId="0">
      <text>
        <r>
          <rPr>
            <b/>
            <sz val="10"/>
            <color indexed="12"/>
            <rFont val="Tahoma"/>
            <family val="2"/>
          </rPr>
          <t>Process or material Supplier name
Nom du fournisseur du procédé ou de la matière</t>
        </r>
      </text>
    </comment>
    <comment ref="G15" authorId="0">
      <text>
        <r>
          <rPr>
            <b/>
            <sz val="10"/>
            <color indexed="12"/>
            <rFont val="Tahoma"/>
            <family val="2"/>
          </rPr>
          <t>Indicate if the special process or material source is approved
by the customer. Write NA if customer approval is not required
Indiquer si la source du procédé spécial ou d’élaboration de
la matière est approuvée par le client. Écrire NA (Non applicable) si l’approbation du client n’est pas exigée.</t>
        </r>
      </text>
    </comment>
    <comment ref="H15" authorId="0">
      <text>
        <r>
          <rPr>
            <b/>
            <sz val="10"/>
            <color indexed="12"/>
            <rFont val="Tahoma"/>
            <family val="2"/>
          </rPr>
          <t>Reference of qualification report + issue
Référence rapport de qualification + indice</t>
        </r>
      </text>
    </comment>
    <comment ref="B21" authorId="0">
      <text>
        <r>
          <rPr>
            <b/>
            <sz val="10"/>
            <color indexed="12"/>
            <rFont val="Tahoma"/>
            <family val="2"/>
          </rPr>
          <t>ATP reference + issue
Référence CTR + rev</t>
        </r>
      </text>
    </comment>
    <comment ref="C21" authorId="1">
      <text>
        <r>
          <rPr>
            <b/>
            <sz val="10"/>
            <color indexed="12"/>
            <rFont val="Tahoma"/>
            <family val="2"/>
          </rPr>
          <t>ATP (Conditions Techniques de reception , plan de contrôle, …) Report Annex / ATP (Acceptance Test Procedure, control plan, …) Report appendix</t>
        </r>
      </text>
    </comment>
  </commentList>
</comments>
</file>

<file path=xl/comments4.xml><?xml version="1.0" encoding="utf-8"?>
<comments xmlns="http://schemas.openxmlformats.org/spreadsheetml/2006/main">
  <authors>
    <author>NARDIN</author>
  </authors>
  <commentList>
    <comment ref="B6" authorId="0">
      <text>
        <r>
          <rPr>
            <b/>
            <sz val="10"/>
            <color indexed="12"/>
            <rFont val="Tahoma"/>
            <family val="2"/>
          </rPr>
          <t>Esterline article code / Code article Esterline
Supplier article code / Code article Fournisseur</t>
        </r>
      </text>
    </comment>
    <comment ref="E6" authorId="0">
      <text>
        <r>
          <rPr>
            <b/>
            <sz val="10"/>
            <color indexed="12"/>
            <rFont val="Tahoma"/>
            <family val="2"/>
          </rPr>
          <t>Esterline designation / Désignation Esterline
Supplier designation / Désignation Fournisseur</t>
        </r>
      </text>
    </comment>
    <comment ref="G6" authorId="0">
      <text>
        <r>
          <rPr>
            <b/>
            <sz val="10"/>
            <color indexed="12"/>
            <rFont val="Tahoma"/>
            <family val="2"/>
          </rPr>
          <t xml:space="preserve">Esterline batch Nr (used for FAI)
N° de lot Esterline servant au FAI
</t>
        </r>
      </text>
    </comment>
    <comment ref="I6" authorId="0">
      <text>
        <r>
          <rPr>
            <b/>
            <sz val="10"/>
            <color indexed="12"/>
            <rFont val="Tahoma"/>
            <family val="2"/>
          </rPr>
          <t>Ref. of Esterline and Supplier FAIR and issue
(N°1er article Esterline et Fournisseur + rev)</t>
        </r>
      </text>
    </comment>
    <comment ref="B8" authorId="0">
      <text>
        <r>
          <rPr>
            <b/>
            <sz val="10"/>
            <color indexed="12"/>
            <rFont val="Tahoma"/>
            <family val="2"/>
          </rPr>
          <t>Same as box 7 / Voir case 7</t>
        </r>
      </text>
    </comment>
    <comment ref="E8" authorId="0">
      <text>
        <r>
          <rPr>
            <b/>
            <sz val="10"/>
            <color indexed="12"/>
            <rFont val="Tahoma"/>
            <family val="2"/>
          </rPr>
          <t>Reference of Esterline and Supplier drawings
Références plans Esterline et Fournisseur</t>
        </r>
      </text>
    </comment>
    <comment ref="G8" authorId="0">
      <text>
        <r>
          <rPr>
            <b/>
            <sz val="10"/>
            <color indexed="12"/>
            <rFont val="Tahoma"/>
            <family val="2"/>
          </rPr>
          <t>Revision level  of Esterline and supplier drawings
Révisions plans Esterline et Fournisseur</t>
        </r>
      </text>
    </comment>
    <comment ref="B9" authorId="0">
      <text>
        <r>
          <rPr>
            <b/>
            <sz val="10"/>
            <color indexed="12"/>
            <rFont val="Tahoma"/>
            <family val="2"/>
          </rPr>
          <t>Supplier name /
Nom du fournisseur</t>
        </r>
      </text>
    </comment>
    <comment ref="G9" authorId="0">
      <text>
        <r>
          <rPr>
            <b/>
            <sz val="10"/>
            <color indexed="12"/>
            <rFont val="Tahoma"/>
            <family val="2"/>
          </rPr>
          <t>Number of purchase order
N° Commande</t>
        </r>
      </text>
    </comment>
  </commentList>
</comments>
</file>

<file path=xl/comments5.xml><?xml version="1.0" encoding="utf-8"?>
<comments xmlns="http://schemas.openxmlformats.org/spreadsheetml/2006/main">
  <authors>
    <author>NARDIN</author>
  </authors>
  <commentList>
    <comment ref="B6" authorId="0">
      <text>
        <r>
          <rPr>
            <b/>
            <sz val="10"/>
            <color indexed="12"/>
            <rFont val="Tahoma"/>
            <family val="2"/>
          </rPr>
          <t>Esterline article code / Code article Esterline
Supplier article code / Code article Fournisseur</t>
        </r>
      </text>
    </comment>
    <comment ref="E6" authorId="0">
      <text>
        <r>
          <rPr>
            <b/>
            <sz val="10"/>
            <color indexed="12"/>
            <rFont val="Tahoma"/>
            <family val="2"/>
          </rPr>
          <t>Esterline designation / Désignation Esterline
Supplier designation / Désignation Fournisseur</t>
        </r>
      </text>
    </comment>
    <comment ref="G6" authorId="0">
      <text>
        <r>
          <rPr>
            <b/>
            <sz val="10"/>
            <color indexed="12"/>
            <rFont val="Tahoma"/>
            <family val="2"/>
          </rPr>
          <t xml:space="preserve">Esterline batch Nr (used for FAI)
N° de lot Esterline servant au FAI
</t>
        </r>
      </text>
    </comment>
    <comment ref="I6" authorId="0">
      <text>
        <r>
          <rPr>
            <b/>
            <sz val="10"/>
            <color indexed="12"/>
            <rFont val="Tahoma"/>
            <family val="2"/>
          </rPr>
          <t>Ref. of Esterline and Supplier FAIR and issue
(N°1er article Esterline et Fournisseur + rev)</t>
        </r>
      </text>
    </comment>
    <comment ref="B8" authorId="0">
      <text>
        <r>
          <rPr>
            <b/>
            <sz val="10"/>
            <color indexed="12"/>
            <rFont val="Tahoma"/>
            <family val="2"/>
          </rPr>
          <t>Same as box 7 / Voir case 7</t>
        </r>
      </text>
    </comment>
    <comment ref="E8" authorId="0">
      <text>
        <r>
          <rPr>
            <b/>
            <sz val="10"/>
            <color indexed="12"/>
            <rFont val="Tahoma"/>
            <family val="2"/>
          </rPr>
          <t>Reference of Esterline and Supplier drawings
Références plans Esterline et Fournisseur</t>
        </r>
      </text>
    </comment>
    <comment ref="G8" authorId="0">
      <text>
        <r>
          <rPr>
            <b/>
            <sz val="10"/>
            <color indexed="12"/>
            <rFont val="Tahoma"/>
            <family val="2"/>
          </rPr>
          <t>Revision level  of Esterline and supplier drawings
Révisions plans Esterline et Fournisseur</t>
        </r>
      </text>
    </comment>
    <comment ref="B9" authorId="0">
      <text>
        <r>
          <rPr>
            <b/>
            <sz val="10"/>
            <color indexed="12"/>
            <rFont val="Tahoma"/>
            <family val="2"/>
          </rPr>
          <t>Supplier name /
Nom du fournisseur</t>
        </r>
      </text>
    </comment>
    <comment ref="G9" authorId="0">
      <text>
        <r>
          <rPr>
            <b/>
            <sz val="10"/>
            <color indexed="12"/>
            <rFont val="Tahoma"/>
            <family val="2"/>
          </rPr>
          <t>Number of purchase order
N° Commande</t>
        </r>
      </text>
    </comment>
  </commentList>
</comments>
</file>

<file path=xl/comments6.xml><?xml version="1.0" encoding="utf-8"?>
<comments xmlns="http://schemas.openxmlformats.org/spreadsheetml/2006/main">
  <authors>
    <author>NARDIN</author>
  </authors>
  <commentList>
    <comment ref="B6" authorId="0">
      <text>
        <r>
          <rPr>
            <b/>
            <sz val="10"/>
            <color indexed="12"/>
            <rFont val="Tahoma"/>
            <family val="2"/>
          </rPr>
          <t>Esterline article code / Code article Esterline
Supplier article code / Code article Fournisseur</t>
        </r>
      </text>
    </comment>
    <comment ref="E6" authorId="0">
      <text>
        <r>
          <rPr>
            <b/>
            <sz val="10"/>
            <color indexed="12"/>
            <rFont val="Tahoma"/>
            <family val="2"/>
          </rPr>
          <t>Esterline designation / Désignation Esterline
Supplier designation / Désignation Fournisseur</t>
        </r>
      </text>
    </comment>
    <comment ref="G6" authorId="0">
      <text>
        <r>
          <rPr>
            <b/>
            <sz val="10"/>
            <color indexed="12"/>
            <rFont val="Tahoma"/>
            <family val="2"/>
          </rPr>
          <t xml:space="preserve">Esterline batch Nr (used for FAI)
N° de lot Esterline servant au FAI
</t>
        </r>
      </text>
    </comment>
    <comment ref="I6" authorId="0">
      <text>
        <r>
          <rPr>
            <b/>
            <sz val="10"/>
            <color indexed="12"/>
            <rFont val="Tahoma"/>
            <family val="2"/>
          </rPr>
          <t>Ref. of Esterline and Supplier FAIR and issue
(N°1er article Esterline et Fournisseur + rev)</t>
        </r>
      </text>
    </comment>
    <comment ref="B8" authorId="0">
      <text>
        <r>
          <rPr>
            <b/>
            <sz val="10"/>
            <color indexed="12"/>
            <rFont val="Tahoma"/>
            <family val="2"/>
          </rPr>
          <t>Same as box 7 / Voir case 7</t>
        </r>
      </text>
    </comment>
    <comment ref="E8" authorId="0">
      <text>
        <r>
          <rPr>
            <b/>
            <sz val="10"/>
            <color indexed="12"/>
            <rFont val="Tahoma"/>
            <family val="2"/>
          </rPr>
          <t>Reference of Esterline and Supplier drawings
Références plans Esterline et Fournisseur</t>
        </r>
      </text>
    </comment>
    <comment ref="G8" authorId="0">
      <text>
        <r>
          <rPr>
            <b/>
            <sz val="10"/>
            <color indexed="12"/>
            <rFont val="Tahoma"/>
            <family val="2"/>
          </rPr>
          <t>Revision level  of Esterline and supplier drawings
Révisions plans Esterline et Fournisseur</t>
        </r>
      </text>
    </comment>
    <comment ref="B9" authorId="0">
      <text>
        <r>
          <rPr>
            <b/>
            <sz val="10"/>
            <color indexed="12"/>
            <rFont val="Tahoma"/>
            <family val="2"/>
          </rPr>
          <t>Supplier name /
Nom du fournisseur</t>
        </r>
      </text>
    </comment>
    <comment ref="G9" authorId="0">
      <text>
        <r>
          <rPr>
            <b/>
            <sz val="10"/>
            <color indexed="12"/>
            <rFont val="Tahoma"/>
            <family val="2"/>
          </rPr>
          <t>Number of purchase order
N° Commande</t>
        </r>
      </text>
    </comment>
  </commentList>
</comments>
</file>

<file path=xl/comments7.xml><?xml version="1.0" encoding="utf-8"?>
<comments xmlns="http://schemas.openxmlformats.org/spreadsheetml/2006/main">
  <authors>
    <author>NARDIN</author>
  </authors>
  <commentList>
    <comment ref="B6" authorId="0">
      <text>
        <r>
          <rPr>
            <b/>
            <sz val="10"/>
            <color indexed="12"/>
            <rFont val="Tahoma"/>
            <family val="2"/>
          </rPr>
          <t>Esterline article code / Code article Esterline
Supplier article code / Code article Fournisseur</t>
        </r>
      </text>
    </comment>
    <comment ref="E6" authorId="0">
      <text>
        <r>
          <rPr>
            <b/>
            <sz val="10"/>
            <color indexed="12"/>
            <rFont val="Tahoma"/>
            <family val="2"/>
          </rPr>
          <t>Esterline designation / Désignation Esterline
Supplier designation / Désignation Fournisseur</t>
        </r>
      </text>
    </comment>
    <comment ref="G6" authorId="0">
      <text>
        <r>
          <rPr>
            <b/>
            <sz val="10"/>
            <color indexed="12"/>
            <rFont val="Tahoma"/>
            <family val="2"/>
          </rPr>
          <t xml:space="preserve">Esterline batch Nr (used for FAI)
N° de lot Esterline servant au FAI
</t>
        </r>
      </text>
    </comment>
    <comment ref="I6" authorId="0">
      <text>
        <r>
          <rPr>
            <b/>
            <sz val="10"/>
            <color indexed="12"/>
            <rFont val="Tahoma"/>
            <family val="2"/>
          </rPr>
          <t>Ref. of Esterline and Supplier FAIR and issue
(N°1er article Esterline et Fournisseur + rev)</t>
        </r>
      </text>
    </comment>
    <comment ref="B8" authorId="0">
      <text>
        <r>
          <rPr>
            <b/>
            <sz val="10"/>
            <color indexed="12"/>
            <rFont val="Tahoma"/>
            <family val="2"/>
          </rPr>
          <t>Same as box 7 / Voir case 7</t>
        </r>
      </text>
    </comment>
    <comment ref="E8" authorId="0">
      <text>
        <r>
          <rPr>
            <b/>
            <sz val="10"/>
            <color indexed="12"/>
            <rFont val="Tahoma"/>
            <family val="2"/>
          </rPr>
          <t>Reference of Esterline and Supplier drawings
Références plans Esterline et Fournisseur</t>
        </r>
      </text>
    </comment>
    <comment ref="G8" authorId="0">
      <text>
        <r>
          <rPr>
            <b/>
            <sz val="10"/>
            <color indexed="12"/>
            <rFont val="Tahoma"/>
            <family val="2"/>
          </rPr>
          <t>Revision level  of Esterline and supplier drawings
Révisions plans Esterline et Fournisseur</t>
        </r>
      </text>
    </comment>
    <comment ref="B9" authorId="0">
      <text>
        <r>
          <rPr>
            <b/>
            <sz val="10"/>
            <color indexed="12"/>
            <rFont val="Tahoma"/>
            <family val="2"/>
          </rPr>
          <t>Supplier name /
Nom du fournisseur</t>
        </r>
      </text>
    </comment>
    <comment ref="G9" authorId="0">
      <text>
        <r>
          <rPr>
            <b/>
            <sz val="10"/>
            <color indexed="12"/>
            <rFont val="Tahoma"/>
            <family val="2"/>
          </rPr>
          <t>Number of purchase order
N° Commande</t>
        </r>
      </text>
    </comment>
  </commentList>
</comments>
</file>

<file path=xl/comments8.xml><?xml version="1.0" encoding="utf-8"?>
<comments xmlns="http://schemas.openxmlformats.org/spreadsheetml/2006/main">
  <authors>
    <author>NARDIN</author>
  </authors>
  <commentList>
    <comment ref="B6" authorId="0">
      <text>
        <r>
          <rPr>
            <b/>
            <sz val="10"/>
            <color indexed="12"/>
            <rFont val="Tahoma"/>
            <family val="2"/>
          </rPr>
          <t>Esterline article code / Code article Esterline
Supplier article code / Code article Fournisseur</t>
        </r>
      </text>
    </comment>
    <comment ref="E6" authorId="0">
      <text>
        <r>
          <rPr>
            <b/>
            <sz val="10"/>
            <color indexed="12"/>
            <rFont val="Tahoma"/>
            <family val="2"/>
          </rPr>
          <t>Esterline designation / Désignation Esterline
Supplier designation / Désignation Fournisseur</t>
        </r>
      </text>
    </comment>
    <comment ref="G6" authorId="0">
      <text>
        <r>
          <rPr>
            <b/>
            <sz val="10"/>
            <color indexed="12"/>
            <rFont val="Tahoma"/>
            <family val="2"/>
          </rPr>
          <t xml:space="preserve">Esterline batch Nr (used for FAI)
N° de lot Esterline servant au FAI
</t>
        </r>
      </text>
    </comment>
    <comment ref="I6" authorId="0">
      <text>
        <r>
          <rPr>
            <b/>
            <sz val="10"/>
            <color indexed="12"/>
            <rFont val="Tahoma"/>
            <family val="2"/>
          </rPr>
          <t>Ref. of Esterline and Supplier FAIR and issue
(N°1er article Esterline et Fournisseur + rev)</t>
        </r>
      </text>
    </comment>
    <comment ref="B8" authorId="0">
      <text>
        <r>
          <rPr>
            <b/>
            <sz val="10"/>
            <color indexed="12"/>
            <rFont val="Tahoma"/>
            <family val="2"/>
          </rPr>
          <t>Same as box 7 / Voir case 7</t>
        </r>
      </text>
    </comment>
    <comment ref="E8" authorId="0">
      <text>
        <r>
          <rPr>
            <b/>
            <sz val="10"/>
            <color indexed="12"/>
            <rFont val="Tahoma"/>
            <family val="2"/>
          </rPr>
          <t>Reference of Esterline and Supplier drawings
Références plans Esterline et Fournisseur</t>
        </r>
      </text>
    </comment>
    <comment ref="G8" authorId="0">
      <text>
        <r>
          <rPr>
            <b/>
            <sz val="10"/>
            <color indexed="12"/>
            <rFont val="Tahoma"/>
            <family val="2"/>
          </rPr>
          <t>Revision level  of Esterline and supplier drawings
Révisions plans Esterline et Fournisseur</t>
        </r>
      </text>
    </comment>
    <comment ref="B9" authorId="0">
      <text>
        <r>
          <rPr>
            <b/>
            <sz val="10"/>
            <color indexed="12"/>
            <rFont val="Tahoma"/>
            <family val="2"/>
          </rPr>
          <t>Supplier name /
Nom du fournisseur</t>
        </r>
      </text>
    </comment>
    <comment ref="G9" authorId="0">
      <text>
        <r>
          <rPr>
            <b/>
            <sz val="10"/>
            <color indexed="12"/>
            <rFont val="Tahoma"/>
            <family val="2"/>
          </rPr>
          <t>Number of purchase order
N° Commande</t>
        </r>
      </text>
    </comment>
  </commentList>
</comments>
</file>

<file path=xl/comments9.xml><?xml version="1.0" encoding="utf-8"?>
<comments xmlns="http://schemas.openxmlformats.org/spreadsheetml/2006/main">
  <authors>
    <author>rtudor</author>
  </authors>
  <commentList>
    <comment ref="B9" authorId="0">
      <text>
        <r>
          <rPr>
            <b/>
            <sz val="14"/>
            <color indexed="81"/>
            <rFont val="Tahoma"/>
            <family val="2"/>
          </rPr>
          <t>Characteristic N° (see "form 3")
N° de la caractéristique (voir "form 3")</t>
        </r>
      </text>
    </comment>
    <comment ref="C9" authorId="0">
      <text>
        <r>
          <rPr>
            <b/>
            <sz val="14"/>
            <color indexed="81"/>
            <rFont val="Tahoma"/>
            <family val="2"/>
          </rPr>
          <t>Indicate if it's a Key characteristic (Input KC if the PFMEA or the "Part KC list")
Indiquer si c'est une Caractéristique Clé (Definie dans l'AMDEC Process ou la KC liste)</t>
        </r>
        <r>
          <rPr>
            <sz val="8"/>
            <color indexed="81"/>
            <rFont val="Tahoma"/>
            <family val="2"/>
          </rPr>
          <t xml:space="preserve">
</t>
        </r>
      </text>
    </comment>
    <comment ref="E9" authorId="0">
      <text>
        <r>
          <rPr>
            <b/>
            <sz val="14"/>
            <color indexed="81"/>
            <rFont val="Tahoma"/>
            <family val="2"/>
          </rPr>
          <t>Process Operation Number from Process Flow
N° Opération indiqué dans le synoptique de fabrication</t>
        </r>
      </text>
    </comment>
    <comment ref="F9" authorId="0">
      <text>
        <r>
          <rPr>
            <b/>
            <sz val="14"/>
            <color indexed="81"/>
            <rFont val="Tahoma"/>
            <family val="2"/>
          </rPr>
          <t>Process / Operation from Process Flow
Process / Opération indiqués dans le synoptique de fabrication</t>
        </r>
      </text>
    </comment>
    <comment ref="G9" authorId="0">
      <text>
        <r>
          <rPr>
            <b/>
            <sz val="14"/>
            <color indexed="81"/>
            <rFont val="Tahoma"/>
            <family val="2"/>
          </rPr>
          <t xml:space="preserve">Input any tooling, jigs or machines including asset numbers.
Indiquer le type de moyen, d'outillage et son N°. </t>
        </r>
      </text>
    </comment>
    <comment ref="J9" authorId="0">
      <text>
        <r>
          <rPr>
            <b/>
            <sz val="14"/>
            <color indexed="81"/>
            <rFont val="Tahoma"/>
            <family val="2"/>
          </rPr>
          <t>Briefly describe the control method 
Indiquer la méthode de contrôle (ex: Visuel, référence de la procédure)</t>
        </r>
      </text>
    </comment>
    <comment ref="K9" authorId="0">
      <text>
        <r>
          <rPr>
            <b/>
            <sz val="14"/>
            <color indexed="81"/>
            <rFont val="Tahoma"/>
            <family val="2"/>
          </rPr>
          <t>Enter any equipment used for evaluating or testing the output of the characteristic
Indiquer tous les moyens de mesure, de contrôle et d'essai nécessaire à contrôler la caractéristique</t>
        </r>
      </text>
    </comment>
    <comment ref="L9" authorId="0">
      <text>
        <r>
          <rPr>
            <b/>
            <sz val="14"/>
            <color indexed="81"/>
            <rFont val="Tahoma"/>
            <family val="2"/>
          </rPr>
          <t>Input the schedule reference or an actual time period for the schedule of maintenance or calibration of the test equipment.
Indiquer la référence du planning de vérification ou la fréquence actuelle de vérification.</t>
        </r>
      </text>
    </comment>
    <comment ref="M9" authorId="0">
      <text>
        <r>
          <rPr>
            <b/>
            <sz val="14"/>
            <color indexed="81"/>
            <rFont val="Tahoma"/>
            <family val="2"/>
          </rPr>
          <t>Enter the Quantity to be Evaluated</t>
        </r>
      </text>
    </comment>
    <comment ref="N9" authorId="0">
      <text>
        <r>
          <rPr>
            <b/>
            <sz val="12"/>
            <color indexed="81"/>
            <rFont val="Tahoma"/>
            <family val="2"/>
          </rPr>
          <t xml:space="preserve">Enter the Frequency of Evaluation
si le taux de prelevement fait reference à une instruction &gt; transmettre le document.
</t>
        </r>
      </text>
    </comment>
    <comment ref="O9" authorId="0">
      <text>
        <r>
          <rPr>
            <b/>
            <sz val="14"/>
            <color indexed="81"/>
            <rFont val="Tahoma"/>
            <family val="2"/>
          </rPr>
          <t>Indicate with an "X" if the evaluation method is automatic</t>
        </r>
      </text>
    </comment>
    <comment ref="Q9" authorId="0">
      <text>
        <r>
          <rPr>
            <b/>
            <sz val="14"/>
            <color indexed="81"/>
            <rFont val="Tahoma"/>
            <family val="2"/>
          </rPr>
          <t>Indicate with "X" if the evaluation method is manual</t>
        </r>
      </text>
    </comment>
    <comment ref="R9" authorId="0">
      <text>
        <r>
          <rPr>
            <b/>
            <sz val="14"/>
            <color indexed="81"/>
            <rFont val="Tahoma"/>
            <family val="2"/>
          </rPr>
          <t>Enter the name of the document in which conformancy is recorded
Indiquer le type du document sur lequel la conformité de l'opération ou de la caractéristique est enregistrée</t>
        </r>
      </text>
    </comment>
    <comment ref="S9" authorId="0">
      <text>
        <r>
          <rPr>
            <b/>
            <sz val="14"/>
            <color indexed="81"/>
            <rFont val="Tahoma"/>
            <family val="2"/>
          </rPr>
          <t xml:space="preserve">Enter the responsible person for evaluating the characteristic.
OP = Operator
ME = Manufacturing Engineer
QE = Quality Engineer
MI = Mechanical Inspection
LO = Line Overchecker
SP = Specialist
GL = Group Leader
Indiquer qui est en charge de mesurer la caractéristique:
OP = Opérateur
ME = Ingénieur Production
QE = Ingénieur Qualité
MI = Contrôle Réception
RE = Responsable de ligne
SP = Specialiste
GL = Chef de Groupe
</t>
        </r>
      </text>
    </comment>
    <comment ref="T9" authorId="0">
      <text>
        <r>
          <rPr>
            <b/>
            <sz val="14"/>
            <color indexed="81"/>
            <rFont val="Tahoma"/>
            <family val="2"/>
          </rPr>
          <t>Enter brief instructions to the person evaluating the characteristic in the event that the characteristic does not conform to requirements</t>
        </r>
      </text>
    </comment>
  </commentList>
</comments>
</file>

<file path=xl/sharedStrings.xml><?xml version="1.0" encoding="utf-8"?>
<sst xmlns="http://schemas.openxmlformats.org/spreadsheetml/2006/main" count="699" uniqueCount="279">
  <si>
    <t xml:space="preserve">INDEX of part numbers or sub-assembly numbers required to make assembly noted above </t>
  </si>
  <si>
    <t>FORM</t>
  </si>
  <si>
    <t>13.</t>
  </si>
  <si>
    <t>20. Date</t>
  </si>
  <si>
    <t>22. Date</t>
  </si>
  <si>
    <t>7. Code</t>
  </si>
  <si>
    <t>Yes</t>
  </si>
  <si>
    <t>No</t>
  </si>
  <si>
    <t>N/A</t>
  </si>
  <si>
    <t>15. Date</t>
  </si>
  <si>
    <r>
      <t xml:space="preserve">The signature indicates that all characteristics are accounted for: meet drawing requirements or are properly documented for disposition 
</t>
    </r>
    <r>
      <rPr>
        <i/>
        <sz val="8"/>
        <rFont val="Arial"/>
        <family val="2"/>
      </rPr>
      <t>( La signature indique que toutes les caractéristiques sont prises en compte, satisfont les exigences de définition ou sont correctement documentées pour suite à donner)</t>
    </r>
  </si>
  <si>
    <r>
      <t xml:space="preserve">2. Part Name </t>
    </r>
    <r>
      <rPr>
        <i/>
        <sz val="8"/>
        <rFont val="Arial"/>
        <family val="2"/>
      </rPr>
      <t>(Désignation de l’article)</t>
    </r>
  </si>
  <si>
    <r>
      <t xml:space="preserve">3. Serial Number (S/N) </t>
    </r>
    <r>
      <rPr>
        <i/>
        <sz val="8"/>
        <rFont val="Arial"/>
        <family val="2"/>
      </rPr>
      <t>(Numéro de série)</t>
    </r>
  </si>
  <si>
    <r>
      <t xml:space="preserve">5. Material </t>
    </r>
    <r>
      <rPr>
        <i/>
        <sz val="8"/>
        <rFont val="Arial"/>
        <family val="2"/>
      </rPr>
      <t>(Nom de la matière)</t>
    </r>
  </si>
  <si>
    <r>
      <t xml:space="preserve">6. Specification Number
 </t>
    </r>
    <r>
      <rPr>
        <i/>
        <sz val="8"/>
        <rFont val="Arial"/>
        <family val="2"/>
      </rPr>
      <t>(N° spécification)</t>
    </r>
  </si>
  <si>
    <r>
      <t xml:space="preserve">8. Special Process Supplier </t>
    </r>
    <r>
      <rPr>
        <i/>
        <sz val="8"/>
        <rFont val="Arial"/>
        <family val="2"/>
      </rPr>
      <t>(Nom du fournisseur)</t>
    </r>
  </si>
  <si>
    <r>
      <t xml:space="preserve">Process Name </t>
    </r>
    <r>
      <rPr>
        <i/>
        <sz val="8"/>
        <rFont val="Arial"/>
        <family val="2"/>
      </rPr>
      <t>(Nom du process)</t>
    </r>
  </si>
  <si>
    <r>
      <t xml:space="preserve">11. Functional Test Procedure Number
</t>
    </r>
    <r>
      <rPr>
        <i/>
        <sz val="8"/>
        <rFont val="Arial"/>
        <family val="2"/>
      </rPr>
      <t>(N° procédure d’essais fonctionnels)</t>
    </r>
  </si>
  <si>
    <r>
      <t>12. Acceptance report number, if applicable</t>
    </r>
    <r>
      <rPr>
        <i/>
        <sz val="8"/>
        <rFont val="Arial"/>
        <family val="2"/>
      </rPr>
      <t xml:space="preserve"> (N° rapport d'acceptation, si approprié)</t>
    </r>
  </si>
  <si>
    <r>
      <t xml:space="preserve">13. Comments </t>
    </r>
    <r>
      <rPr>
        <i/>
        <sz val="8"/>
        <rFont val="Arial"/>
        <family val="2"/>
      </rPr>
      <t>(Commentaires)</t>
    </r>
  </si>
  <si>
    <t>Supplier First Article Inspection Report</t>
  </si>
  <si>
    <r>
      <t>2. Part Name</t>
    </r>
    <r>
      <rPr>
        <sz val="10"/>
        <rFont val="Arial"/>
        <family val="2"/>
      </rPr>
      <t xml:space="preserve"> </t>
    </r>
    <r>
      <rPr>
        <i/>
        <sz val="8"/>
        <rFont val="Arial"/>
        <family val="2"/>
      </rPr>
      <t>(Désignation de l’article)</t>
    </r>
  </si>
  <si>
    <r>
      <t>3. Serial Number (S/N)</t>
    </r>
    <r>
      <rPr>
        <b/>
        <sz val="8"/>
        <rFont val="Arial"/>
        <family val="2"/>
      </rPr>
      <t xml:space="preserve"> </t>
    </r>
    <r>
      <rPr>
        <i/>
        <sz val="8"/>
        <rFont val="Arial"/>
        <family val="2"/>
      </rPr>
      <t>(Numéro de série)</t>
    </r>
  </si>
  <si>
    <r>
      <t xml:space="preserve">5. Part Revision Level </t>
    </r>
    <r>
      <rPr>
        <i/>
        <sz val="8"/>
        <rFont val="Arial"/>
        <family val="2"/>
      </rPr>
      <t>(Indice de l’article)</t>
    </r>
  </si>
  <si>
    <r>
      <t xml:space="preserve">6. Drawing Number </t>
    </r>
    <r>
      <rPr>
        <i/>
        <sz val="8"/>
        <rFont val="Arial"/>
        <family val="2"/>
      </rPr>
      <t>(Référence du plan)</t>
    </r>
  </si>
  <si>
    <r>
      <t xml:space="preserve">7. Drawing Revision Level </t>
    </r>
    <r>
      <rPr>
        <i/>
        <sz val="8"/>
        <rFont val="Arial"/>
        <family val="2"/>
      </rPr>
      <t>(Indice du plan)</t>
    </r>
  </si>
  <si>
    <r>
      <t xml:space="preserve">8. Additional Changes </t>
    </r>
    <r>
      <rPr>
        <i/>
        <sz val="8"/>
        <rFont val="Arial"/>
        <family val="2"/>
      </rPr>
      <t>(Modifications supplémentaires)</t>
    </r>
  </si>
  <si>
    <r>
      <t xml:space="preserve"> 9. Manufacturing Process Reference </t>
    </r>
    <r>
      <rPr>
        <i/>
        <sz val="8"/>
        <rFont val="Arial"/>
        <family val="2"/>
      </rPr>
      <t>(Référence du Dossier de fabrication)</t>
    </r>
  </si>
  <si>
    <r>
      <t xml:space="preserve">10. Organisation Name </t>
    </r>
    <r>
      <rPr>
        <i/>
        <sz val="8"/>
        <rFont val="Arial"/>
        <family val="2"/>
      </rPr>
      <t>(Nom du fournisseur)</t>
    </r>
  </si>
  <si>
    <r>
      <t xml:space="preserve">11. Supplier Code </t>
    </r>
    <r>
      <rPr>
        <i/>
        <sz val="8"/>
        <rFont val="Arial"/>
        <family val="2"/>
      </rPr>
      <t>(Code fournisseur)</t>
    </r>
  </si>
  <si>
    <r>
      <t xml:space="preserve">12. P.O. Number </t>
    </r>
    <r>
      <rPr>
        <i/>
        <sz val="8"/>
        <rFont val="Arial"/>
        <family val="2"/>
      </rPr>
      <t>(N° de commande)</t>
    </r>
  </si>
  <si>
    <r>
      <t xml:space="preserve">Base line Part Number including revision level </t>
    </r>
    <r>
      <rPr>
        <i/>
        <sz val="8"/>
        <rFont val="Arial"/>
        <family val="2"/>
      </rPr>
      <t>(Référence de l’article de rattachement comprenant l’indice de modification) :</t>
    </r>
  </si>
  <si>
    <r>
      <t xml:space="preserve">     Details FAI
 </t>
    </r>
    <r>
      <rPr>
        <i/>
        <sz val="8"/>
        <rFont val="Arial"/>
        <family val="2"/>
      </rPr>
      <t xml:space="preserve">(Revue premier article d’une pièce élémentaire)       </t>
    </r>
    <r>
      <rPr>
        <b/>
        <sz val="10"/>
        <rFont val="Arial"/>
        <family val="2"/>
      </rPr>
      <t xml:space="preserve">       </t>
    </r>
  </si>
  <si>
    <r>
      <t xml:space="preserve">   Partial FAI </t>
    </r>
    <r>
      <rPr>
        <i/>
        <sz val="8"/>
        <rFont val="Arial"/>
        <family val="2"/>
      </rPr>
      <t>(partielle)</t>
    </r>
  </si>
  <si>
    <r>
      <t xml:space="preserve">     Assembly FAI
  </t>
    </r>
    <r>
      <rPr>
        <i/>
        <sz val="8"/>
        <rFont val="Arial"/>
        <family val="2"/>
      </rPr>
      <t xml:space="preserve">(Revue 1er article : ensemble)   </t>
    </r>
    <r>
      <rPr>
        <b/>
        <sz val="10"/>
        <rFont val="Arial"/>
        <family val="2"/>
      </rPr>
      <t xml:space="preserve"> </t>
    </r>
  </si>
  <si>
    <r>
      <t xml:space="preserve">Reason for Partial FAI </t>
    </r>
    <r>
      <rPr>
        <i/>
        <sz val="8"/>
        <rFont val="Arial"/>
        <family val="2"/>
      </rPr>
      <t xml:space="preserve">(Motif de la Revue premier article partielle) </t>
    </r>
    <r>
      <rPr>
        <b/>
        <sz val="8"/>
        <rFont val="Arial"/>
        <family val="2"/>
      </rPr>
      <t>:</t>
    </r>
  </si>
  <si>
    <r>
      <t xml:space="preserve">a) if above part number is a detail part only, go to box 19 </t>
    </r>
    <r>
      <rPr>
        <i/>
        <sz val="8"/>
        <rFont val="Arial"/>
        <family val="2"/>
      </rPr>
      <t>(si la référence article ci-dessus n'est qu'un article élémentaire, aller au Champ 19)</t>
    </r>
  </si>
  <si>
    <r>
      <t xml:space="preserve">b) if above part is an assembly, go to the “INDEX” section below </t>
    </r>
    <r>
      <rPr>
        <i/>
        <sz val="8"/>
        <rFont val="Arial"/>
        <family val="2"/>
      </rPr>
      <t xml:space="preserve">(si la référence article ci-dessus est un ensemble, renseigner le “TABLEAU” ci-dessous) </t>
    </r>
  </si>
  <si>
    <r>
      <t xml:space="preserve">15. Part Number </t>
    </r>
    <r>
      <rPr>
        <i/>
        <sz val="8"/>
        <rFont val="Arial"/>
        <family val="2"/>
      </rPr>
      <t>(Réf article)</t>
    </r>
  </si>
  <si>
    <r>
      <t xml:space="preserve">16. Part Name </t>
    </r>
    <r>
      <rPr>
        <i/>
        <sz val="8"/>
        <rFont val="Arial"/>
        <family val="2"/>
      </rPr>
      <t>(Désignation de l’article)</t>
    </r>
  </si>
  <si>
    <r>
      <t xml:space="preserve">17. Part Serial Number </t>
    </r>
    <r>
      <rPr>
        <i/>
        <sz val="8"/>
        <rFont val="Arial"/>
        <family val="2"/>
      </rPr>
      <t>(Numéro de série de l’article) :</t>
    </r>
  </si>
  <si>
    <r>
      <t xml:space="preserve">1. Signature indicates that all characteristics are accounted for: meet drawing requirements or are properly documented for disposition 
</t>
    </r>
    <r>
      <rPr>
        <i/>
        <sz val="8"/>
        <rFont val="Arial"/>
        <family val="2"/>
      </rPr>
      <t xml:space="preserve">(La signature indique que toutes les caractéristiques sont prises en compte, satisfont les exigences de définition ou sont correctement documentées pour suite à donner.) </t>
    </r>
  </si>
  <si>
    <r>
      <t xml:space="preserve">2.  Also indicate if the FAI is complete per section 5.4 </t>
    </r>
    <r>
      <rPr>
        <i/>
        <sz val="8"/>
        <rFont val="Arial"/>
        <family val="2"/>
      </rPr>
      <t>(Indiquer également si la Revue premier article est terminée conformément au paragraphe 5.4) :</t>
    </r>
  </si>
  <si>
    <r>
      <t xml:space="preserve">19. Supplier Approval </t>
    </r>
    <r>
      <rPr>
        <i/>
        <sz val="8"/>
        <rFont val="Arial"/>
        <family val="2"/>
      </rPr>
      <t>(Approbation fournisseur)</t>
    </r>
  </si>
  <si>
    <r>
      <t>1. Part Number</t>
    </r>
    <r>
      <rPr>
        <b/>
        <sz val="8"/>
        <rFont val="Arial"/>
        <family val="2"/>
      </rPr>
      <t xml:space="preserve"> </t>
    </r>
    <r>
      <rPr>
        <i/>
        <sz val="8"/>
        <rFont val="Arial"/>
        <family val="2"/>
      </rPr>
      <t>(Réf. article)</t>
    </r>
  </si>
  <si>
    <r>
      <t xml:space="preserve">4. FAI Report </t>
    </r>
    <r>
      <rPr>
        <i/>
        <sz val="10"/>
        <rFont val="Arial"/>
        <family val="2"/>
      </rPr>
      <t>(</t>
    </r>
    <r>
      <rPr>
        <i/>
        <sz val="8"/>
        <rFont val="Arial"/>
        <family val="2"/>
      </rPr>
      <t>N° Rapport)</t>
    </r>
  </si>
  <si>
    <r>
      <t>5. Part Revision Level</t>
    </r>
    <r>
      <rPr>
        <b/>
        <sz val="8"/>
        <rFont val="Arial"/>
        <family val="2"/>
      </rPr>
      <t xml:space="preserve"> </t>
    </r>
    <r>
      <rPr>
        <i/>
        <sz val="8"/>
        <rFont val="Arial"/>
        <family val="2"/>
      </rPr>
      <t>(Indice de l’article)</t>
    </r>
  </si>
  <si>
    <r>
      <t xml:space="preserve">8. Organisation Name </t>
    </r>
    <r>
      <rPr>
        <i/>
        <sz val="8"/>
        <rFont val="Arial"/>
        <family val="2"/>
      </rPr>
      <t>(Nom du fournisseur)</t>
    </r>
  </si>
  <si>
    <r>
      <t xml:space="preserve">9. Supplier Code
</t>
    </r>
    <r>
      <rPr>
        <i/>
        <sz val="8"/>
        <rFont val="Arial"/>
        <family val="2"/>
      </rPr>
      <t xml:space="preserve"> (Code fournisseur)</t>
    </r>
  </si>
  <si>
    <r>
      <t xml:space="preserve">Characteristic Accountability </t>
    </r>
    <r>
      <rPr>
        <i/>
        <sz val="8"/>
        <rFont val="Arial"/>
        <family val="2"/>
      </rPr>
      <t>(Vérification des caractéristiques)</t>
    </r>
  </si>
  <si>
    <r>
      <t>Inspection / Test Results</t>
    </r>
    <r>
      <rPr>
        <i/>
        <sz val="8"/>
        <rFont val="Arial"/>
        <family val="2"/>
      </rPr>
      <t xml:space="preserve"> (Résultats de contrôle/d’essais)</t>
    </r>
  </si>
  <si>
    <r>
      <t xml:space="preserve">* Note : Identifiy Key Characteristics (KC) with an asterisk </t>
    </r>
    <r>
      <rPr>
        <i/>
        <sz val="8"/>
        <color indexed="10"/>
        <rFont val="Arial"/>
        <family val="2"/>
      </rPr>
      <t>(les caractéristiques clés (KC) sont identifiées par un * )</t>
    </r>
  </si>
  <si>
    <t>Quality</t>
  </si>
  <si>
    <r>
      <t>Engineering</t>
    </r>
    <r>
      <rPr>
        <sz val="10"/>
        <rFont val="Arial"/>
        <family val="2"/>
      </rPr>
      <t xml:space="preserve"> (if required)</t>
    </r>
  </si>
  <si>
    <t>23. Date</t>
  </si>
  <si>
    <t>Received</t>
  </si>
  <si>
    <r>
      <t xml:space="preserve">PFMEA </t>
    </r>
    <r>
      <rPr>
        <i/>
        <sz val="10"/>
        <rFont val="Arial"/>
        <family val="2"/>
      </rPr>
      <t>(Amdec process)</t>
    </r>
  </si>
  <si>
    <t>Comments</t>
  </si>
  <si>
    <t>…………………………………………………………</t>
  </si>
  <si>
    <t>DATE</t>
  </si>
  <si>
    <t>Date</t>
  </si>
  <si>
    <t>English</t>
  </si>
  <si>
    <t>Report No.</t>
  </si>
  <si>
    <t>Date (Rev.)</t>
  </si>
  <si>
    <t>Date (Orig)</t>
  </si>
  <si>
    <t>Raise Reject note. Inform Group Leader if more than 1 per batch</t>
  </si>
  <si>
    <t>OP</t>
  </si>
  <si>
    <t>X</t>
  </si>
  <si>
    <t>ATE Results Sheet</t>
  </si>
  <si>
    <t xml:space="preserve">Electrical Inspection </t>
  </si>
  <si>
    <t>Calibrated Annually</t>
  </si>
  <si>
    <t>Production ATE. TSXXXX</t>
  </si>
  <si>
    <t>KC</t>
  </si>
  <si>
    <t>Production ATE. TS XXXX</t>
  </si>
  <si>
    <t>Test Voltage Output at xxxRPM</t>
  </si>
  <si>
    <t>Raise Reject note. Inform Group Leader</t>
  </si>
  <si>
    <t>Stamp Router</t>
  </si>
  <si>
    <t>Visual</t>
  </si>
  <si>
    <t>Insert Press TS XXXXX</t>
  </si>
  <si>
    <t>Insert Coil assembly to Housing</t>
  </si>
  <si>
    <t>R</t>
  </si>
  <si>
    <t>Process Capability report</t>
  </si>
  <si>
    <t>E</t>
  </si>
  <si>
    <t xml:space="preserve">R / NR </t>
  </si>
  <si>
    <t>Request (Demande)</t>
  </si>
  <si>
    <t>……………………………………..………………….</t>
  </si>
  <si>
    <t>……………………………………</t>
  </si>
  <si>
    <t xml:space="preserve">Stage 1 : FAIR </t>
  </si>
  <si>
    <t>How this characteristic is controlled ?</t>
  </si>
  <si>
    <t>Form</t>
  </si>
  <si>
    <t>Control Plan / Plan de contrôle</t>
  </si>
  <si>
    <t>2. Part Name (Désignation de l’article)</t>
  </si>
  <si>
    <t>How this characteristic is obtained (during the process, by the supplier, …) ?</t>
  </si>
  <si>
    <t>Date:</t>
  </si>
  <si>
    <t>Position:</t>
  </si>
  <si>
    <t>Name:</t>
  </si>
  <si>
    <t>Signature:</t>
  </si>
  <si>
    <t xml:space="preserve">  No</t>
  </si>
  <si>
    <t xml:space="preserve">  Yes</t>
  </si>
  <si>
    <t>Français</t>
  </si>
  <si>
    <t>Select from drop down list</t>
  </si>
  <si>
    <t>Export Classification:</t>
  </si>
  <si>
    <t>Export Control Warning:</t>
  </si>
  <si>
    <t>SPECIFICATION TOLERANCE (USL + LSL)</t>
  </si>
  <si>
    <t>X 100%</t>
  </si>
  <si>
    <t>-------------------------------------------------------------</t>
  </si>
  <si>
    <t>GAUGE ACCEPTABILITY</t>
  </si>
  <si>
    <t>TOTAL SYSTEM VARIABILITY (R &amp; R)</t>
  </si>
  <si>
    <t>=</t>
  </si>
  <si>
    <t>SQUARED</t>
  </si>
  <si>
    <t>Operator Variation = reproduceability = k2x diff</t>
  </si>
  <si>
    <t>REPRO%</t>
  </si>
  <si>
    <t>Equipment Variation = repeatability = K1R = 3.05 x X</t>
  </si>
  <si>
    <t>REPE%</t>
  </si>
  <si>
    <t>TOTAL MEASUREMENT SYSTEM / GAUGE VARIABILITY</t>
  </si>
  <si>
    <t>IF ANY INDIVIDUAL RANGE VALUE EXCEEDS THIS UCL, THE ASSOCIATED MEASUREMENTS SHOULD BE CORRECTED OR DISCARDED AND NEW GRAND AVERAGES CALCULATED</t>
  </si>
  <si>
    <t>UCL = D4 x 2.58X</t>
  </si>
  <si>
    <t>DIV.3=</t>
  </si>
  <si>
    <t>+</t>
  </si>
  <si>
    <t>Rc</t>
  </si>
  <si>
    <t>Rb</t>
  </si>
  <si>
    <t>Ra</t>
  </si>
  <si>
    <t>Xdiff</t>
  </si>
  <si>
    <t>-</t>
  </si>
  <si>
    <t>Xdiff = LARGEST VALUE X MINUS SMALLEST VALUE OF X</t>
  </si>
  <si>
    <t>Xc = GRAND SUM /30</t>
  </si>
  <si>
    <t>Xb = GRAND SUM /30</t>
  </si>
  <si>
    <t>Xa = GRAND SUM /30</t>
  </si>
  <si>
    <t>GRAND SUM Xc</t>
  </si>
  <si>
    <t>GRAND SUM Xb</t>
  </si>
  <si>
    <t>GRAND SUM Xa</t>
  </si>
  <si>
    <t>Rc =</t>
  </si>
  <si>
    <t>Rb =</t>
  </si>
  <si>
    <t>Ra =</t>
  </si>
  <si>
    <t>DIV. BY 10</t>
  </si>
  <si>
    <t>SUM</t>
  </si>
  <si>
    <t>RANGE</t>
  </si>
  <si>
    <t>TRIAL 3</t>
  </si>
  <si>
    <t>TRIAL 2</t>
  </si>
  <si>
    <t>TRIAL 1</t>
  </si>
  <si>
    <t>Sample No:</t>
  </si>
  <si>
    <t>Operator
C</t>
  </si>
  <si>
    <t>Operator
B</t>
  </si>
  <si>
    <t>Operator
A</t>
  </si>
  <si>
    <t>Operator</t>
  </si>
  <si>
    <t>Nominal:</t>
  </si>
  <si>
    <t>Specification/Tol:</t>
  </si>
  <si>
    <t>Component Description:</t>
  </si>
  <si>
    <t>Imperial</t>
  </si>
  <si>
    <t>Metric</t>
  </si>
  <si>
    <t>Measurement Unit:</t>
  </si>
  <si>
    <t>Gauge Description:</t>
  </si>
  <si>
    <t>Gauge Repeatability &amp; Reproducability</t>
  </si>
  <si>
    <t>Product characteristic (see form 3)</t>
  </si>
  <si>
    <t>ML22.a</t>
  </si>
  <si>
    <t>EU Dual Use 3E001</t>
  </si>
  <si>
    <t>FR Military</t>
  </si>
  <si>
    <t>EU Dual Use</t>
  </si>
  <si>
    <t>Not Listed / End User Export Controlled</t>
  </si>
  <si>
    <t>Stage 2 : KC List and process control</t>
  </si>
  <si>
    <t>select if R or NR</t>
  </si>
  <si>
    <r>
      <t xml:space="preserve">18. FAI Report Number </t>
    </r>
    <r>
      <rPr>
        <i/>
        <sz val="8"/>
        <color indexed="8"/>
        <rFont val="Arial"/>
        <family val="2"/>
      </rPr>
      <t xml:space="preserve">(N° Rapport 1er article composant)
</t>
    </r>
  </si>
  <si>
    <t>Prototype Control Plan</t>
  </si>
  <si>
    <t>Pre Launch Control Plan</t>
  </si>
  <si>
    <t>Production Control Plan</t>
  </si>
  <si>
    <t>Key Contact/Phone</t>
  </si>
  <si>
    <t>Part number</t>
  </si>
  <si>
    <t>Core Team</t>
  </si>
  <si>
    <t>Part name</t>
  </si>
  <si>
    <t>Vendor Name</t>
  </si>
  <si>
    <t>Vendor Code</t>
  </si>
  <si>
    <t>Customer Approval/Date (If Req`d.)</t>
  </si>
  <si>
    <t>Customer Quality Approval/Date (If Req`d.)</t>
  </si>
  <si>
    <r>
      <t xml:space="preserve">Esterline approval </t>
    </r>
    <r>
      <rPr>
        <i/>
        <sz val="14"/>
        <rFont val="Arial"/>
        <family val="2"/>
      </rPr>
      <t>(Validation Esterline)</t>
    </r>
  </si>
  <si>
    <r>
      <t xml:space="preserve">17.Comments
</t>
    </r>
    <r>
      <rPr>
        <i/>
        <sz val="8"/>
        <rFont val="Arial"/>
        <family val="2"/>
      </rPr>
      <t>(Commentaires)</t>
    </r>
  </si>
  <si>
    <r>
      <t xml:space="preserve">18. Supplier Prepared by </t>
    </r>
    <r>
      <rPr>
        <i/>
        <sz val="8"/>
        <rFont val="Arial"/>
        <family val="2"/>
      </rPr>
      <t>(Établi par)</t>
    </r>
  </si>
  <si>
    <t>………….</t>
  </si>
  <si>
    <t>This document does not contain technical data</t>
  </si>
  <si>
    <t>This document contains technical data</t>
  </si>
  <si>
    <r>
      <t xml:space="preserve">                             </t>
    </r>
    <r>
      <rPr>
        <b/>
        <sz val="10"/>
        <rFont val="Arial"/>
        <family val="2"/>
      </rPr>
      <t>FAI complete</t>
    </r>
    <r>
      <rPr>
        <sz val="10"/>
        <rFont val="Arial"/>
        <family val="2"/>
      </rPr>
      <t xml:space="preserve"> /</t>
    </r>
    <r>
      <rPr>
        <i/>
        <sz val="10"/>
        <rFont val="Arial"/>
        <family val="2"/>
      </rPr>
      <t xml:space="preserve"> Revue premier article terminée  </t>
    </r>
    <r>
      <rPr>
        <sz val="10"/>
        <rFont val="Arial"/>
        <family val="2"/>
      </rPr>
      <t xml:space="preserve">                    </t>
    </r>
    <r>
      <rPr>
        <b/>
        <sz val="10"/>
        <rFont val="Arial"/>
        <family val="2"/>
      </rPr>
      <t xml:space="preserve"> FAI not Complete/ </t>
    </r>
    <r>
      <rPr>
        <b/>
        <i/>
        <sz val="10"/>
        <rFont val="Arial"/>
        <family val="2"/>
      </rPr>
      <t xml:space="preserve">Revue premier article non terminée   </t>
    </r>
    <r>
      <rPr>
        <b/>
        <sz val="10"/>
        <rFont val="Arial"/>
        <family val="2"/>
      </rPr>
      <t xml:space="preserve">               
                                                                          </t>
    </r>
    <r>
      <rPr>
        <b/>
        <sz val="10"/>
        <color indexed="10"/>
        <rFont val="Arial"/>
        <family val="2"/>
      </rPr>
      <t xml:space="preserve">                        </t>
    </r>
    <r>
      <rPr>
        <b/>
        <sz val="10"/>
        <rFont val="Arial"/>
        <family val="2"/>
      </rPr>
      <t xml:space="preserve">Comments if FAI not complete / </t>
    </r>
    <r>
      <rPr>
        <b/>
        <i/>
        <sz val="10"/>
        <color indexed="8"/>
        <rFont val="Arial"/>
        <family val="2"/>
      </rPr>
      <t>Raison Revue premier article non terminée :</t>
    </r>
  </si>
  <si>
    <r>
      <t xml:space="preserve">10. C of C number </t>
    </r>
    <r>
      <rPr>
        <i/>
        <sz val="8"/>
        <rFont val="Arial"/>
        <family val="2"/>
      </rPr>
      <t>(N° CC)</t>
    </r>
  </si>
  <si>
    <r>
      <t xml:space="preserve">1. Part Number P/N </t>
    </r>
    <r>
      <rPr>
        <i/>
        <sz val="8"/>
        <rFont val="Arial"/>
        <family val="2"/>
      </rPr>
      <t>(Réf. article)</t>
    </r>
  </si>
  <si>
    <r>
      <t>9. Customer Approval Verification (Yes / No / N/A) 
(</t>
    </r>
    <r>
      <rPr>
        <i/>
        <sz val="8"/>
        <rFont val="Arial"/>
        <family val="2"/>
      </rPr>
      <t>Vérification de l’approbation client)</t>
    </r>
  </si>
  <si>
    <r>
      <t xml:space="preserve">14. Prepared by </t>
    </r>
    <r>
      <rPr>
        <i/>
        <sz val="8"/>
        <rFont val="Arial"/>
        <family val="2"/>
      </rPr>
      <t>(Établi par)</t>
    </r>
  </si>
  <si>
    <t>Report N°</t>
  </si>
  <si>
    <r>
      <t xml:space="preserve">13. Drawing Requirement </t>
    </r>
    <r>
      <rPr>
        <i/>
        <sz val="8"/>
        <rFont val="Arial"/>
        <family val="2"/>
      </rPr>
      <t>(Exigences du plan)</t>
    </r>
  </si>
  <si>
    <r>
      <t xml:space="preserve">10. P.O. Number
</t>
    </r>
    <r>
      <rPr>
        <i/>
        <sz val="8"/>
        <rFont val="Arial"/>
        <family val="2"/>
      </rPr>
      <t>(N° de commande)</t>
    </r>
  </si>
  <si>
    <r>
      <t xml:space="preserve">3. Serial number </t>
    </r>
    <r>
      <rPr>
        <i/>
        <sz val="8"/>
        <rFont val="Arial"/>
        <family val="2"/>
      </rPr>
      <t>(N° de série)</t>
    </r>
  </si>
  <si>
    <r>
      <t xml:space="preserve">3. Serial number </t>
    </r>
    <r>
      <rPr>
        <i/>
        <sz val="8"/>
        <rFont val="Arial"/>
        <family val="2"/>
      </rPr>
      <t>(N° série)</t>
    </r>
  </si>
  <si>
    <r>
      <t xml:space="preserve">16.Non Conformance Number
</t>
    </r>
    <r>
      <rPr>
        <i/>
        <sz val="8"/>
        <rFont val="Arial"/>
        <family val="2"/>
      </rPr>
      <t>(Numéro de non-conformité)</t>
    </r>
  </si>
  <si>
    <r>
      <t xml:space="preserve">15. Designed Tooling </t>
    </r>
    <r>
      <rPr>
        <i/>
        <sz val="8"/>
        <rFont val="Arial"/>
        <family val="2"/>
      </rPr>
      <t>(Outillage spécifique)</t>
    </r>
  </si>
  <si>
    <r>
      <t xml:space="preserve">8. Organisation Name </t>
    </r>
    <r>
      <rPr>
        <i/>
        <sz val="8"/>
        <rFont val="Arial"/>
        <family val="2"/>
      </rPr>
      <t>(Nom du Fournisseur)</t>
    </r>
  </si>
  <si>
    <r>
      <t xml:space="preserve">14.Supplier Results (variable data)
</t>
    </r>
    <r>
      <rPr>
        <i/>
        <sz val="8"/>
        <rFont val="Arial"/>
        <family val="2"/>
      </rPr>
      <t xml:space="preserve">(Résultats Fournisseur) </t>
    </r>
  </si>
  <si>
    <r>
      <t xml:space="preserve">18. Supplier : prepared by </t>
    </r>
    <r>
      <rPr>
        <i/>
        <sz val="8"/>
        <rFont val="Arial"/>
        <family val="2"/>
      </rPr>
      <t>(Établi par)</t>
    </r>
  </si>
  <si>
    <r>
      <t xml:space="preserve">14.Supplier Results (variable data)
</t>
    </r>
    <r>
      <rPr>
        <i/>
        <sz val="8"/>
        <rFont val="Arial"/>
        <family val="2"/>
      </rPr>
      <t>(Résultats Fournisseur)</t>
    </r>
  </si>
  <si>
    <r>
      <t xml:space="preserve">FORM 3 : CHARACTERISTIC ACCOUNTABILITY, VERIFICATION AND COMPATIBILITY EVALUTATION
</t>
    </r>
    <r>
      <rPr>
        <i/>
        <sz val="12"/>
        <color indexed="12"/>
        <rFont val="Arial"/>
        <family val="2"/>
      </rPr>
      <t>Formulaire 3 : Vérification des caractéristiques et évaluation de la compatibilité
AS9102 - First Article Inspection Report (Rapport Revue 1er Article)</t>
    </r>
  </si>
  <si>
    <r>
      <t xml:space="preserve">Prepared by </t>
    </r>
    <r>
      <rPr>
        <i/>
        <sz val="14"/>
        <rFont val="Arial"/>
        <family val="2"/>
      </rPr>
      <t>(Établi par)</t>
    </r>
  </si>
  <si>
    <t>1. Part Number P/N (Référence article)</t>
  </si>
  <si>
    <t>4. FAI Report Number (N° du rapport)</t>
  </si>
  <si>
    <t>Export Classification List (Bourges : voir BE P03 / Farnborough : see FEC P06)</t>
  </si>
  <si>
    <t>Export Control Warning List (Bourges : voir BE P03 / Farnborough : see FEC P06)</t>
  </si>
  <si>
    <r>
      <t>1. Part Number P/N</t>
    </r>
    <r>
      <rPr>
        <b/>
        <sz val="8"/>
        <rFont val="Arial"/>
        <family val="2"/>
      </rPr>
      <t xml:space="preserve"> </t>
    </r>
    <r>
      <rPr>
        <i/>
        <sz val="8"/>
        <rFont val="Arial"/>
        <family val="2"/>
      </rPr>
      <t>(Référence article)</t>
    </r>
  </si>
  <si>
    <r>
      <t xml:space="preserve">4. FAI Report Number </t>
    </r>
    <r>
      <rPr>
        <i/>
        <sz val="8"/>
        <rFont val="Arial"/>
        <family val="2"/>
      </rPr>
      <t>(N° du Rapport)</t>
    </r>
  </si>
  <si>
    <r>
      <t xml:space="preserve">FORM 1 : PART NUMBER ACCOUNTABILITY
</t>
    </r>
    <r>
      <rPr>
        <i/>
        <sz val="12"/>
        <color indexed="12"/>
        <rFont val="Arial"/>
        <family val="2"/>
      </rPr>
      <t>(Formulaire 1 : Vérification article)
AS9102 - First Article Inspection Report (Rapport Revue 1er Article)</t>
    </r>
  </si>
  <si>
    <r>
      <t xml:space="preserve">FORM 2 : PRODUCT ACCOUNTABILITY – RAW MATERIAL, SPECIAL PROCESS, FUNCTONAL TESTING
</t>
    </r>
    <r>
      <rPr>
        <i/>
        <sz val="12"/>
        <color indexed="12"/>
        <rFont val="Arial"/>
        <family val="2"/>
      </rPr>
      <t>(Formulaire 2 : Vérification produit – Matières premières, spécifications et procédés spéciaux, essais fonctionnels)
AS9102 - First Article Inspection Report (Rapport Revue 1er Article)</t>
    </r>
  </si>
  <si>
    <r>
      <t xml:space="preserve">4. FAI Report Number </t>
    </r>
    <r>
      <rPr>
        <i/>
        <sz val="8"/>
        <rFont val="Arial"/>
        <family val="2"/>
      </rPr>
      <t>(N° Rapport)</t>
    </r>
  </si>
  <si>
    <t>19. Date</t>
  </si>
  <si>
    <r>
      <t>11. Characteristic N°</t>
    </r>
    <r>
      <rPr>
        <b/>
        <sz val="10"/>
        <color indexed="10"/>
        <rFont val="Arial"/>
        <family val="2"/>
      </rPr>
      <t xml:space="preserve">
</t>
    </r>
    <r>
      <rPr>
        <i/>
        <sz val="8"/>
        <rFont val="Arial"/>
        <family val="2"/>
      </rPr>
      <t xml:space="preserve">(N° Caractéristique)
                    </t>
    </r>
    <r>
      <rPr>
        <i/>
        <sz val="8"/>
        <color rgb="FFFF0000"/>
        <rFont val="Arial"/>
        <family val="2"/>
      </rPr>
      <t xml:space="preserve">  </t>
    </r>
    <r>
      <rPr>
        <i/>
        <sz val="14"/>
        <color rgb="FFFF0000"/>
        <rFont val="Arial"/>
        <family val="2"/>
      </rPr>
      <t>*</t>
    </r>
  </si>
  <si>
    <r>
      <t xml:space="preserve">12. Reference Location </t>
    </r>
    <r>
      <rPr>
        <i/>
        <sz val="8"/>
        <rFont val="Arial"/>
        <family val="2"/>
      </rPr>
      <t>(Localisation sur plan)</t>
    </r>
  </si>
  <si>
    <r>
      <t>11. Characteristic N°</t>
    </r>
    <r>
      <rPr>
        <b/>
        <sz val="10"/>
        <color indexed="10"/>
        <rFont val="Arial"/>
        <family val="2"/>
      </rPr>
      <t xml:space="preserve">
</t>
    </r>
    <r>
      <rPr>
        <i/>
        <sz val="8"/>
        <rFont val="Arial"/>
        <family val="2"/>
      </rPr>
      <t xml:space="preserve">(N° Caractéristique)
                     </t>
    </r>
    <r>
      <rPr>
        <i/>
        <sz val="14"/>
        <color rgb="FFFF0000"/>
        <rFont val="Arial"/>
        <family val="2"/>
      </rPr>
      <t xml:space="preserve">  *</t>
    </r>
  </si>
  <si>
    <t>Gauge No:</t>
  </si>
  <si>
    <t>Component Part No:</t>
  </si>
  <si>
    <t xml:space="preserve"> %</t>
  </si>
  <si>
    <t>SYSTEM VARIABILITY SHOULD BE LESS THAN 10% OF THE SPECIFICATION TOLERANCE. VARIABILITY BEYOND 30% IS NEVER ACCEPTABLE</t>
  </si>
  <si>
    <r>
      <t xml:space="preserve">14. Full FAI </t>
    </r>
    <r>
      <rPr>
        <i/>
        <sz val="8"/>
        <rFont val="Arial"/>
        <family val="2"/>
      </rPr>
      <t>(complet)</t>
    </r>
  </si>
  <si>
    <t>Distribution:</t>
  </si>
  <si>
    <t>Platform Website Coordinator</t>
  </si>
  <si>
    <t>Auxitrol Weston Piece part KC list</t>
  </si>
  <si>
    <r>
      <t>2. Part Name</t>
    </r>
    <r>
      <rPr>
        <sz val="10"/>
        <rFont val="Arial"/>
        <family val="2"/>
      </rPr>
      <t xml:space="preserve"> </t>
    </r>
    <r>
      <rPr>
        <i/>
        <sz val="8"/>
        <rFont val="Arial"/>
        <family val="2"/>
      </rPr>
      <t>(</t>
    </r>
    <r>
      <rPr>
        <i/>
        <sz val="8"/>
        <color rgb="FF0000FF"/>
        <rFont val="Arial"/>
        <family val="2"/>
      </rPr>
      <t>Désignation de l’article)</t>
    </r>
  </si>
  <si>
    <r>
      <t>3. Serial Number (S/N)</t>
    </r>
    <r>
      <rPr>
        <b/>
        <sz val="8"/>
        <rFont val="Arial"/>
        <family val="2"/>
      </rPr>
      <t xml:space="preserve"> </t>
    </r>
    <r>
      <rPr>
        <i/>
        <sz val="8"/>
        <color rgb="FF0000FF"/>
        <rFont val="Arial"/>
        <family val="2"/>
      </rPr>
      <t>(Numéro de série)</t>
    </r>
  </si>
  <si>
    <r>
      <t xml:space="preserve">4. FAI Report Number </t>
    </r>
    <r>
      <rPr>
        <i/>
        <sz val="8"/>
        <color rgb="FF0000FF"/>
        <rFont val="Arial"/>
        <family val="2"/>
      </rPr>
      <t>(N° du Rapport)</t>
    </r>
  </si>
  <si>
    <r>
      <t>1. Part Number P/N</t>
    </r>
    <r>
      <rPr>
        <b/>
        <sz val="8"/>
        <rFont val="Arial"/>
        <family val="2"/>
      </rPr>
      <t xml:space="preserve"> </t>
    </r>
    <r>
      <rPr>
        <i/>
        <sz val="8"/>
        <color rgb="FF0000FF"/>
        <rFont val="Arial"/>
        <family val="2"/>
      </rPr>
      <t>(Référence article)</t>
    </r>
  </si>
  <si>
    <r>
      <t>5. Part Revision Level</t>
    </r>
    <r>
      <rPr>
        <b/>
        <sz val="10"/>
        <color rgb="FF0000FF"/>
        <rFont val="Arial"/>
        <family val="2"/>
      </rPr>
      <t xml:space="preserve"> </t>
    </r>
    <r>
      <rPr>
        <i/>
        <sz val="8"/>
        <color rgb="FF0000FF"/>
        <rFont val="Arial"/>
        <family val="2"/>
      </rPr>
      <t>(Indice de l’article)</t>
    </r>
  </si>
  <si>
    <r>
      <t>6. Drawing Number</t>
    </r>
    <r>
      <rPr>
        <b/>
        <sz val="10"/>
        <color rgb="FF0000FF"/>
        <rFont val="Arial"/>
        <family val="2"/>
      </rPr>
      <t xml:space="preserve"> </t>
    </r>
    <r>
      <rPr>
        <i/>
        <sz val="8"/>
        <color rgb="FF0000FF"/>
        <rFont val="Arial"/>
        <family val="2"/>
      </rPr>
      <t>(Référence du plan)</t>
    </r>
  </si>
  <si>
    <r>
      <t>7. Drawing Revision Level</t>
    </r>
    <r>
      <rPr>
        <b/>
        <sz val="10"/>
        <color rgb="FF0000FF"/>
        <rFont val="Arial"/>
        <family val="2"/>
      </rPr>
      <t xml:space="preserve"> </t>
    </r>
    <r>
      <rPr>
        <i/>
        <sz val="8"/>
        <color rgb="FF0000FF"/>
        <rFont val="Arial"/>
        <family val="2"/>
      </rPr>
      <t>(Indice plan)</t>
    </r>
  </si>
  <si>
    <r>
      <t xml:space="preserve">8. Additional Changes </t>
    </r>
    <r>
      <rPr>
        <i/>
        <sz val="8"/>
        <rFont val="Arial"/>
        <family val="2"/>
      </rPr>
      <t>(</t>
    </r>
    <r>
      <rPr>
        <i/>
        <sz val="8"/>
        <color rgb="FF0000FF"/>
        <rFont val="Arial"/>
        <family val="2"/>
      </rPr>
      <t>Modifications supplémentaires)</t>
    </r>
  </si>
  <si>
    <r>
      <t xml:space="preserve"> 9. Manufacturing Process Reference </t>
    </r>
    <r>
      <rPr>
        <i/>
        <sz val="8"/>
        <color rgb="FF0000FF"/>
        <rFont val="Arial"/>
        <family val="2"/>
      </rPr>
      <t>(Référence du Dossier de fabrication)</t>
    </r>
  </si>
  <si>
    <r>
      <t>10. Organisation Name</t>
    </r>
    <r>
      <rPr>
        <b/>
        <sz val="10"/>
        <color rgb="FF0000FF"/>
        <rFont val="Arial"/>
        <family val="2"/>
      </rPr>
      <t xml:space="preserve"> </t>
    </r>
    <r>
      <rPr>
        <i/>
        <sz val="8"/>
        <color rgb="FF0000FF"/>
        <rFont val="Arial"/>
        <family val="2"/>
      </rPr>
      <t>(Nom du fournisseur)</t>
    </r>
  </si>
  <si>
    <r>
      <t xml:space="preserve">11. Supplier Code </t>
    </r>
    <r>
      <rPr>
        <i/>
        <sz val="8"/>
        <rFont val="Arial"/>
        <family val="2"/>
      </rPr>
      <t>(</t>
    </r>
    <r>
      <rPr>
        <i/>
        <sz val="8"/>
        <color rgb="FF0000FF"/>
        <rFont val="Arial"/>
        <family val="2"/>
      </rPr>
      <t>Code fournisseur)</t>
    </r>
  </si>
  <si>
    <r>
      <t>12. P.O. Number</t>
    </r>
    <r>
      <rPr>
        <b/>
        <sz val="10"/>
        <color rgb="FF0000FF"/>
        <rFont val="Arial"/>
        <family val="2"/>
      </rPr>
      <t xml:space="preserve"> </t>
    </r>
    <r>
      <rPr>
        <i/>
        <sz val="8"/>
        <color rgb="FF0000FF"/>
        <rFont val="Arial"/>
        <family val="2"/>
      </rPr>
      <t>(N° de commande)</t>
    </r>
  </si>
  <si>
    <r>
      <rPr>
        <b/>
        <sz val="10"/>
        <rFont val="Arial"/>
        <family val="2"/>
      </rPr>
      <t>Stage 0 : Feasability commitment</t>
    </r>
    <r>
      <rPr>
        <b/>
        <sz val="10"/>
        <color indexed="12"/>
        <rFont val="Arial"/>
        <family val="2"/>
      </rPr>
      <t xml:space="preserve"> (Engagement de faisabilité) </t>
    </r>
  </si>
  <si>
    <r>
      <t xml:space="preserve">19. Supplier Approval </t>
    </r>
    <r>
      <rPr>
        <i/>
        <sz val="8"/>
        <color rgb="FF0000FF"/>
        <rFont val="Arial"/>
        <family val="2"/>
      </rPr>
      <t>(Approbation fournisseur)</t>
    </r>
  </si>
  <si>
    <r>
      <t xml:space="preserve">Feasability commitment </t>
    </r>
    <r>
      <rPr>
        <i/>
        <sz val="10"/>
        <color rgb="FF0000FF"/>
        <rFont val="Arial"/>
        <family val="2"/>
      </rPr>
      <t>(Engagement de faisabilité)</t>
    </r>
  </si>
  <si>
    <r>
      <t xml:space="preserve">Ballooned Drawing </t>
    </r>
    <r>
      <rPr>
        <i/>
        <sz val="10"/>
        <color rgb="FF0000FF"/>
        <rFont val="Arial"/>
        <family val="2"/>
      </rPr>
      <t>(Plan bullé)</t>
    </r>
  </si>
  <si>
    <r>
      <t xml:space="preserve">Préliminary Control plan </t>
    </r>
    <r>
      <rPr>
        <i/>
        <sz val="10"/>
        <color rgb="FF0000FF"/>
        <rFont val="Arial"/>
        <family val="2"/>
      </rPr>
      <t>(Plan de contrôle préliminaire)</t>
    </r>
  </si>
  <si>
    <r>
      <t>SCA/MPS matrix</t>
    </r>
    <r>
      <rPr>
        <i/>
        <sz val="10"/>
        <color rgb="FF0000FF"/>
        <rFont val="Arial"/>
        <family val="2"/>
      </rPr>
      <t xml:space="preserve"> (Matrice de conformité SCA/MPS)</t>
    </r>
  </si>
  <si>
    <r>
      <t xml:space="preserve">Macro Process Flow Chart </t>
    </r>
    <r>
      <rPr>
        <i/>
        <sz val="10"/>
        <color rgb="FF0000FF"/>
        <rFont val="Arial"/>
        <family val="2"/>
      </rPr>
      <t>(Macro Synoptique de Fabrication)</t>
    </r>
  </si>
  <si>
    <r>
      <t>Miscellaneous</t>
    </r>
    <r>
      <rPr>
        <i/>
        <sz val="10"/>
        <color rgb="FF0000FF"/>
        <rFont val="Arial"/>
        <family val="2"/>
      </rPr>
      <t xml:space="preserve"> (Divers)</t>
    </r>
  </si>
  <si>
    <r>
      <t xml:space="preserve">Copy of PO </t>
    </r>
    <r>
      <rPr>
        <i/>
        <sz val="10"/>
        <color rgb="FF0000FF"/>
        <rFont val="Arial"/>
        <family val="2"/>
      </rPr>
      <t>(Copie de la commande)</t>
    </r>
  </si>
  <si>
    <r>
      <t xml:space="preserve">Copy of Process Flow Chart </t>
    </r>
    <r>
      <rPr>
        <i/>
        <sz val="10"/>
        <color rgb="FF0000FF"/>
        <rFont val="Arial"/>
        <family val="2"/>
      </rPr>
      <t>(Copie Synoptique de Fabrication)</t>
    </r>
  </si>
  <si>
    <r>
      <t>Copy of Certificate of Conformity</t>
    </r>
    <r>
      <rPr>
        <i/>
        <sz val="10"/>
        <color rgb="FF0000FF"/>
        <rFont val="Arial"/>
        <family val="2"/>
      </rPr>
      <t xml:space="preserve"> (Copie Déclaration de Conformité)</t>
    </r>
    <r>
      <rPr>
        <b/>
        <i/>
        <sz val="10"/>
        <color indexed="23"/>
        <rFont val="Arial"/>
        <family val="2"/>
      </rPr>
      <t/>
    </r>
  </si>
  <si>
    <r>
      <t>Copy of Material Certificate of conformity</t>
    </r>
    <r>
      <rPr>
        <i/>
        <sz val="10"/>
        <color rgb="FF0000FF"/>
        <rFont val="Arial"/>
        <family val="2"/>
      </rPr>
      <t xml:space="preserve"> (Copie Certificat conformité Matière)</t>
    </r>
  </si>
  <si>
    <r>
      <t xml:space="preserve">Copy of Test paccary (SCA 207 type 2) </t>
    </r>
    <r>
      <rPr>
        <i/>
        <sz val="10"/>
        <color rgb="FF0000FF"/>
        <rFont val="Arial"/>
        <family val="2"/>
      </rPr>
      <t xml:space="preserve">(Copie du test pacary (SCA 207 type 2)) </t>
    </r>
  </si>
  <si>
    <r>
      <t>Copy of process qualification report</t>
    </r>
    <r>
      <rPr>
        <i/>
        <sz val="10"/>
        <color rgb="FF0000FF"/>
        <rFont val="Arial"/>
        <family val="2"/>
      </rPr>
      <t xml:space="preserve"> (Copie rapport de qualification procédé)</t>
    </r>
  </si>
  <si>
    <r>
      <t xml:space="preserve">Specimen used for special process or cut parts </t>
    </r>
    <r>
      <rPr>
        <i/>
        <sz val="10"/>
        <color rgb="FF0000FF"/>
        <rFont val="Arial"/>
        <family val="2"/>
      </rPr>
      <t>(Echantillon pour procédé spécial ou coupe)</t>
    </r>
  </si>
  <si>
    <r>
      <t>Copy of Functional Test Procedure Number</t>
    </r>
    <r>
      <rPr>
        <i/>
        <sz val="10"/>
        <color rgb="FF0000FF"/>
        <rFont val="Arial"/>
        <family val="2"/>
      </rPr>
      <t xml:space="preserve"> (Copie procédure d’essais fonctionnels)</t>
    </r>
  </si>
  <si>
    <r>
      <t xml:space="preserve">Copy of Test report </t>
    </r>
    <r>
      <rPr>
        <i/>
        <sz val="10"/>
        <color rgb="FF0000FF"/>
        <rFont val="Arial"/>
        <family val="2"/>
      </rPr>
      <t>(Copie durapport d'essais)</t>
    </r>
  </si>
  <si>
    <r>
      <t>Ballouned Drawing</t>
    </r>
    <r>
      <rPr>
        <i/>
        <sz val="10"/>
        <color rgb="FF0000FF"/>
        <rFont val="Arial"/>
        <family val="2"/>
      </rPr>
      <t xml:space="preserve"> (Plan bullé)</t>
    </r>
  </si>
  <si>
    <r>
      <t xml:space="preserve">Control plan </t>
    </r>
    <r>
      <rPr>
        <i/>
        <sz val="10"/>
        <color rgb="FF0000FF"/>
        <rFont val="Arial"/>
        <family val="2"/>
      </rPr>
      <t>(Plan de contrôle)</t>
    </r>
  </si>
  <si>
    <r>
      <t xml:space="preserve">Form 3 </t>
    </r>
    <r>
      <rPr>
        <i/>
        <sz val="10"/>
        <color rgb="FF0000FF"/>
        <rFont val="Arial"/>
        <family val="2"/>
      </rPr>
      <t>(Forme 3)</t>
    </r>
  </si>
  <si>
    <r>
      <t>SCA/MPS matrix</t>
    </r>
    <r>
      <rPr>
        <i/>
        <sz val="10"/>
        <rFont val="Arial"/>
        <family val="2"/>
      </rPr>
      <t xml:space="preserve"> </t>
    </r>
    <r>
      <rPr>
        <i/>
        <sz val="10"/>
        <color rgb="FF0000FF"/>
        <rFont val="Arial"/>
        <family val="2"/>
      </rPr>
      <t>(Matrice de conformité SCA/MPS)</t>
    </r>
  </si>
  <si>
    <r>
      <t xml:space="preserve">Appearance approval report </t>
    </r>
    <r>
      <rPr>
        <i/>
        <sz val="10"/>
        <color rgb="FF0000FF"/>
        <rFont val="Arial"/>
        <family val="2"/>
      </rPr>
      <t>(Rapport d'approbation visuelle)</t>
    </r>
  </si>
  <si>
    <r>
      <t xml:space="preserve">Supplier design tool qualification test report </t>
    </r>
    <r>
      <rPr>
        <i/>
        <sz val="10"/>
        <color rgb="FF0000FF"/>
        <rFont val="Arial"/>
        <family val="2"/>
      </rPr>
      <t>(Rapport qualification outillage spécifique)</t>
    </r>
  </si>
  <si>
    <r>
      <t>Packaging description</t>
    </r>
    <r>
      <rPr>
        <i/>
        <sz val="10"/>
        <rFont val="Arial"/>
        <family val="2"/>
      </rPr>
      <t xml:space="preserve"> </t>
    </r>
    <r>
      <rPr>
        <i/>
        <sz val="10"/>
        <color rgb="FF0000FF"/>
        <rFont val="Arial"/>
        <family val="2"/>
      </rPr>
      <t>(Définition emballage)</t>
    </r>
  </si>
  <si>
    <r>
      <t xml:space="preserve">Machine type and updated program </t>
    </r>
    <r>
      <rPr>
        <i/>
        <sz val="10"/>
        <color rgb="FF0000FF"/>
        <rFont val="Arial"/>
        <family val="2"/>
      </rPr>
      <t>(Type de machine et révision de programme)</t>
    </r>
  </si>
  <si>
    <r>
      <t xml:space="preserve">Copy of Component or Sub-assembly FAIR </t>
    </r>
    <r>
      <rPr>
        <i/>
        <sz val="10"/>
        <color rgb="FF0000FF"/>
        <rFont val="Arial"/>
        <family val="2"/>
      </rPr>
      <t>(Copie du Rapport 1er Article du composant ou du sous ensemble)</t>
    </r>
  </si>
  <si>
    <r>
      <t>R : required</t>
    </r>
    <r>
      <rPr>
        <i/>
        <sz val="10"/>
        <color rgb="FF0000FF"/>
        <rFont val="Arial"/>
        <family val="2"/>
      </rPr>
      <t xml:space="preserve"> (requis)        </t>
    </r>
    <r>
      <rPr>
        <i/>
        <sz val="10"/>
        <rFont val="Arial"/>
        <family val="2"/>
      </rPr>
      <t xml:space="preserve">     NR : Not required </t>
    </r>
    <r>
      <rPr>
        <i/>
        <sz val="10"/>
        <color rgb="FF0000FF"/>
        <rFont val="Arial"/>
        <family val="2"/>
      </rPr>
      <t>(non requis)</t>
    </r>
    <r>
      <rPr>
        <i/>
        <sz val="10"/>
        <rFont val="Arial"/>
        <family val="2"/>
      </rPr>
      <t xml:space="preserve">            E : Supplied by Auxitrol Weston</t>
    </r>
    <r>
      <rPr>
        <i/>
        <sz val="10"/>
        <color rgb="FF0000FF"/>
        <rFont val="Arial"/>
        <family val="2"/>
      </rPr>
      <t xml:space="preserve"> (fournis par Auxitrol Weston)</t>
    </r>
  </si>
  <si>
    <r>
      <rPr>
        <b/>
        <sz val="12"/>
        <rFont val="Arial"/>
        <family val="2"/>
      </rPr>
      <t>FORM 0 : FAIR Requirements</t>
    </r>
    <r>
      <rPr>
        <b/>
        <sz val="12"/>
        <color indexed="12"/>
        <rFont val="Arial"/>
        <family val="2"/>
      </rPr>
      <t xml:space="preserve"> </t>
    </r>
    <r>
      <rPr>
        <i/>
        <sz val="12"/>
        <color indexed="12"/>
        <rFont val="Arial"/>
        <family val="2"/>
      </rPr>
      <t>(Forme 0 : Exigences pour le FAIR)</t>
    </r>
  </si>
  <si>
    <r>
      <t xml:space="preserve">Form 1 </t>
    </r>
    <r>
      <rPr>
        <i/>
        <sz val="10"/>
        <color rgb="FF0000FF"/>
        <rFont val="Arial"/>
        <family val="2"/>
      </rPr>
      <t>(Forme 1)</t>
    </r>
  </si>
  <si>
    <r>
      <t xml:space="preserve">Form 2 </t>
    </r>
    <r>
      <rPr>
        <i/>
        <sz val="10"/>
        <color rgb="FF0000FF"/>
        <rFont val="Arial"/>
        <family val="2"/>
      </rPr>
      <t>(Forme 2)</t>
    </r>
  </si>
  <si>
    <r>
      <t xml:space="preserve">DFMEA </t>
    </r>
    <r>
      <rPr>
        <i/>
        <sz val="10"/>
        <color rgb="FF0000FF"/>
        <rFont val="Arial"/>
        <family val="2"/>
      </rPr>
      <t xml:space="preserve">(Amdec produit) </t>
    </r>
  </si>
  <si>
    <r>
      <t>Copy of Capabilities Product</t>
    </r>
    <r>
      <rPr>
        <sz val="10"/>
        <color rgb="FF0000FF"/>
        <rFont val="Arial"/>
        <family val="2"/>
      </rPr>
      <t xml:space="preserve"> </t>
    </r>
    <r>
      <rPr>
        <i/>
        <sz val="10"/>
        <color rgb="FF0000FF"/>
        <rFont val="Arial"/>
        <family val="2"/>
      </rPr>
      <t>(Copie des capabilités produit)</t>
    </r>
  </si>
  <si>
    <r>
      <t>Copy of Capabilities</t>
    </r>
    <r>
      <rPr>
        <i/>
        <sz val="10"/>
        <color indexed="23"/>
        <rFont val="Arial"/>
        <family val="2"/>
      </rPr>
      <t xml:space="preserve"> Process </t>
    </r>
    <r>
      <rPr>
        <i/>
        <sz val="10"/>
        <color rgb="FF0000FF"/>
        <rFont val="Arial"/>
        <family val="2"/>
      </rPr>
      <t>(Copie des capabilités process)</t>
    </r>
  </si>
  <si>
    <r>
      <t>Copy of Gauge R&amp;R</t>
    </r>
    <r>
      <rPr>
        <i/>
        <sz val="10"/>
        <color indexed="23"/>
        <rFont val="Arial"/>
        <family val="2"/>
      </rPr>
      <t xml:space="preserve"> </t>
    </r>
    <r>
      <rPr>
        <i/>
        <sz val="10"/>
        <color rgb="FF0000FF"/>
        <rFont val="Arial"/>
        <family val="2"/>
      </rPr>
      <t>(Copie Répétabilité et Reproductibilité moyen)</t>
    </r>
  </si>
  <si>
    <r>
      <t>Control plan updated</t>
    </r>
    <r>
      <rPr>
        <i/>
        <sz val="10"/>
        <color rgb="FF0000FF"/>
        <rFont val="Arial"/>
        <family val="2"/>
      </rPr>
      <t xml:space="preserve"> (Plan de contrôle mis à jour)</t>
    </r>
  </si>
  <si>
    <r>
      <t>Measurement and test equipement calibration certificates</t>
    </r>
    <r>
      <rPr>
        <i/>
        <sz val="10"/>
        <color rgb="FF0000FF"/>
        <rFont val="Arial"/>
        <family val="2"/>
      </rPr>
      <t xml:space="preserve"> (Certificat d'étalonnage des moyens de mesure et de test)</t>
    </r>
  </si>
  <si>
    <r>
      <t>21. Auxitrol Weston Request</t>
    </r>
    <r>
      <rPr>
        <b/>
        <i/>
        <sz val="10"/>
        <color rgb="FF0000FF"/>
        <rFont val="Arial"/>
        <family val="2"/>
      </rPr>
      <t xml:space="preserve"> </t>
    </r>
    <r>
      <rPr>
        <i/>
        <sz val="10"/>
        <color rgb="FF0000FF"/>
        <rFont val="Arial"/>
        <family val="2"/>
      </rPr>
      <t>(</t>
    </r>
    <r>
      <rPr>
        <i/>
        <sz val="8"/>
        <color rgb="FF0000FF"/>
        <rFont val="Arial"/>
        <family val="2"/>
      </rPr>
      <t>demande d'Auxitrol Weston)</t>
    </r>
  </si>
  <si>
    <t>SM F06   
Issue 08</t>
  </si>
  <si>
    <r>
      <t>10. P.O. Number</t>
    </r>
    <r>
      <rPr>
        <i/>
        <sz val="8"/>
        <rFont val="Arial"/>
        <family val="2"/>
      </rPr>
      <t xml:space="preserve">
(N° de commande)</t>
    </r>
  </si>
  <si>
    <r>
      <t xml:space="preserve">9. Supplier Code
</t>
    </r>
    <r>
      <rPr>
        <i/>
        <sz val="8"/>
        <rFont val="Arial"/>
        <family val="2"/>
      </rPr>
      <t>(Code Fournisseur)</t>
    </r>
  </si>
  <si>
    <r>
      <t xml:space="preserve">Auxitrol Weston approval </t>
    </r>
    <r>
      <rPr>
        <i/>
        <sz val="14"/>
        <rFont val="Arial"/>
        <family val="2"/>
      </rPr>
      <t>(Validation Auxitrol Weston)</t>
    </r>
  </si>
  <si>
    <r>
      <t xml:space="preserve">21. Auxitrol Westons Approval </t>
    </r>
    <r>
      <rPr>
        <i/>
        <sz val="8"/>
        <rFont val="Arial"/>
        <family val="2"/>
      </rPr>
      <t>(Approbation Auxitrol Weston)</t>
    </r>
  </si>
  <si>
    <t xml:space="preserve">This document is maintained on digital media. The current issue is located on the Auxitrol Weston network. If this document is printed it is the responsibility of the user to check that the printed copy is of the current issue before use.
© 2019 Auxitrol Weston: Auxitrol SA, Norwich Aero Products Inc. and Weston Aerospace Limited.
</t>
  </si>
  <si>
    <t>This document is maintained on digital media. The current issue is located on the Auxitrol Weston network. If this document is printed it is the responsibility of the user to check that the printed copy is of the current issue before use.
© 2019 Auxitrol Weston: Auxitrol SA, Norwich Aero Products Inc. and Weston Aerospace Limited.</t>
  </si>
  <si>
    <t>EU Dual Use 9E003.a.4</t>
  </si>
  <si>
    <t>EU Dual Use 9E003.h1,2,3</t>
  </si>
  <si>
    <t>UK ML22.a</t>
  </si>
  <si>
    <t>UK Dual Use PL9008.c</t>
  </si>
  <si>
    <t>UK Dual Use PL9009.c</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</si>
</sst>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dd/mm/yy"/>
    <numFmt numFmtId="165" formatCode="0.000"/>
    <numFmt numFmtId="166" formatCode="0.0000"/>
    <numFmt numFmtId="167" formatCode="d\-mmm\-yy"/>
  </numFmts>
  <fonts count="85" x14ac:knownFonts="1">
    <font>
      <sz val="10"/>
      <name val="Arial"/>
    </font>
    <font>
      <sz val="11"/>
      <color theme="1"/>
      <name val="Calibri"/>
      <family val="2"/>
      <scheme val="minor"/>
    </font>
    <font>
      <sz val="10"/>
      <name val="Arial"/>
      <family val="2"/>
    </font>
    <font>
      <b/>
      <sz val="8"/>
      <name val="Arial"/>
      <family val="2"/>
    </font>
    <font>
      <sz val="8"/>
      <name val="Arial"/>
      <family val="2"/>
    </font>
    <font>
      <b/>
      <sz val="10"/>
      <color indexed="12"/>
      <name val="Tahoma"/>
      <family val="2"/>
    </font>
    <font>
      <i/>
      <sz val="8"/>
      <name val="Arial"/>
      <family val="2"/>
    </font>
    <font>
      <sz val="10"/>
      <name val="Arial"/>
      <family val="2"/>
    </font>
    <font>
      <b/>
      <i/>
      <sz val="14"/>
      <color indexed="18"/>
      <name val="Arial"/>
      <family val="2"/>
    </font>
    <font>
      <b/>
      <sz val="10"/>
      <name val="Arial"/>
      <family val="2"/>
    </font>
    <font>
      <b/>
      <sz val="12"/>
      <color indexed="12"/>
      <name val="Arial"/>
      <family val="2"/>
    </font>
    <font>
      <i/>
      <sz val="12"/>
      <color indexed="12"/>
      <name val="Arial"/>
      <family val="2"/>
    </font>
    <font>
      <b/>
      <sz val="14"/>
      <color indexed="12"/>
      <name val="Arial"/>
      <family val="2"/>
    </font>
    <font>
      <b/>
      <sz val="10"/>
      <color indexed="12"/>
      <name val="Arial"/>
      <family val="2"/>
    </font>
    <font>
      <sz val="8"/>
      <color indexed="12"/>
      <name val="Arial"/>
      <family val="2"/>
    </font>
    <font>
      <sz val="8"/>
      <name val="Arial"/>
      <family val="2"/>
    </font>
    <font>
      <b/>
      <sz val="8"/>
      <color indexed="12"/>
      <name val="Arial"/>
      <family val="2"/>
    </font>
    <font>
      <sz val="14"/>
      <name val="Arial"/>
      <family val="2"/>
    </font>
    <font>
      <i/>
      <sz val="10"/>
      <name val="Arial"/>
      <family val="2"/>
    </font>
    <font>
      <sz val="10"/>
      <color indexed="12"/>
      <name val="Arial"/>
      <family val="2"/>
    </font>
    <font>
      <b/>
      <sz val="10"/>
      <color indexed="10"/>
      <name val="Arial"/>
      <family val="2"/>
    </font>
    <font>
      <i/>
      <sz val="8"/>
      <color indexed="10"/>
      <name val="Arial"/>
      <family val="2"/>
    </font>
    <font>
      <i/>
      <sz val="28"/>
      <name val="Kunstler Script"/>
      <family val="4"/>
    </font>
    <font>
      <b/>
      <sz val="12"/>
      <name val="Arial"/>
      <family val="2"/>
    </font>
    <font>
      <b/>
      <sz val="14"/>
      <name val="Arial"/>
      <family val="2"/>
    </font>
    <font>
      <b/>
      <sz val="10"/>
      <color indexed="8"/>
      <name val="Arial"/>
      <family val="2"/>
    </font>
    <font>
      <b/>
      <sz val="9"/>
      <name val="Arial"/>
      <family val="2"/>
    </font>
    <font>
      <b/>
      <sz val="11"/>
      <color indexed="43"/>
      <name val="Arial"/>
      <family val="2"/>
    </font>
    <font>
      <b/>
      <i/>
      <sz val="14"/>
      <color indexed="62"/>
      <name val="Arial"/>
      <family val="2"/>
    </font>
    <font>
      <sz val="28"/>
      <name val="Kunstler Script"/>
      <family val="4"/>
    </font>
    <font>
      <i/>
      <sz val="14"/>
      <color indexed="62"/>
      <name val="Arial"/>
      <family val="2"/>
    </font>
    <font>
      <sz val="8"/>
      <color indexed="81"/>
      <name val="Tahoma"/>
      <family val="2"/>
    </font>
    <font>
      <sz val="9"/>
      <name val="Arial"/>
      <family val="2"/>
    </font>
    <font>
      <b/>
      <sz val="16"/>
      <name val="Arial"/>
      <family val="2"/>
    </font>
    <font>
      <b/>
      <sz val="20"/>
      <name val="Arial"/>
      <family val="2"/>
    </font>
    <font>
      <sz val="24"/>
      <name val="Arial"/>
      <family val="2"/>
    </font>
    <font>
      <sz val="18"/>
      <name val="Arial"/>
      <family val="2"/>
    </font>
    <font>
      <b/>
      <sz val="14"/>
      <color indexed="81"/>
      <name val="Tahoma"/>
      <family val="2"/>
    </font>
    <font>
      <b/>
      <sz val="12"/>
      <color indexed="81"/>
      <name val="Tahoma"/>
      <family val="2"/>
    </font>
    <font>
      <sz val="12"/>
      <name val="Arial"/>
      <family val="2"/>
    </font>
    <font>
      <b/>
      <sz val="18"/>
      <name val="Arial"/>
      <family val="2"/>
    </font>
    <font>
      <i/>
      <sz val="10"/>
      <color indexed="23"/>
      <name val="Arial"/>
      <family val="2"/>
    </font>
    <font>
      <b/>
      <i/>
      <sz val="10"/>
      <color indexed="23"/>
      <name val="Arial"/>
      <family val="2"/>
    </font>
    <font>
      <b/>
      <u/>
      <sz val="10"/>
      <name val="Arial"/>
      <family val="2"/>
    </font>
    <font>
      <b/>
      <sz val="11"/>
      <name val="Arial"/>
      <family val="2"/>
    </font>
    <font>
      <sz val="11"/>
      <name val="Arial"/>
      <family val="2"/>
    </font>
    <font>
      <b/>
      <sz val="18"/>
      <color indexed="12"/>
      <name val="Arial"/>
      <family val="2"/>
    </font>
    <font>
      <sz val="8"/>
      <name val="Century Gothic"/>
      <family val="2"/>
    </font>
    <font>
      <b/>
      <sz val="10"/>
      <color indexed="12"/>
      <name val="Century Gothic"/>
      <family val="2"/>
    </font>
    <font>
      <b/>
      <u/>
      <sz val="8"/>
      <name val="Century Gothic"/>
      <family val="2"/>
    </font>
    <font>
      <b/>
      <sz val="8"/>
      <name val="Century Gothic"/>
      <family val="2"/>
    </font>
    <font>
      <sz val="4"/>
      <name val="Century Gothic"/>
      <family val="2"/>
    </font>
    <font>
      <b/>
      <i/>
      <sz val="10"/>
      <color indexed="62"/>
      <name val="Century Gothic"/>
      <family val="2"/>
    </font>
    <font>
      <sz val="12"/>
      <name val="Times New Roman"/>
      <family val="1"/>
    </font>
    <font>
      <sz val="10"/>
      <color indexed="18"/>
      <name val="Arial"/>
      <family val="2"/>
    </font>
    <font>
      <sz val="22"/>
      <name val="Arial"/>
      <family val="2"/>
    </font>
    <font>
      <sz val="20"/>
      <name val="Arial"/>
      <family val="2"/>
    </font>
    <font>
      <sz val="16"/>
      <name val="Arial"/>
      <family val="2"/>
    </font>
    <font>
      <b/>
      <i/>
      <sz val="10"/>
      <name val="Arial"/>
      <family val="2"/>
    </font>
    <font>
      <b/>
      <sz val="9"/>
      <color indexed="81"/>
      <name val="Tahoma"/>
      <family val="2"/>
    </font>
    <font>
      <i/>
      <sz val="8"/>
      <color indexed="8"/>
      <name val="Arial"/>
      <family val="2"/>
    </font>
    <font>
      <i/>
      <sz val="10"/>
      <color theme="0" tint="-0.499984740745262"/>
      <name val="Arial"/>
      <family val="2"/>
    </font>
    <font>
      <b/>
      <sz val="10"/>
      <color theme="0" tint="-0.499984740745262"/>
      <name val="Arial"/>
      <family val="2"/>
    </font>
    <font>
      <sz val="10"/>
      <color theme="0" tint="-0.499984740745262"/>
      <name val="Arial"/>
      <family val="2"/>
    </font>
    <font>
      <b/>
      <sz val="10"/>
      <color rgb="FF0070C0"/>
      <name val="Arial"/>
      <family val="2"/>
    </font>
    <font>
      <sz val="10"/>
      <color rgb="FFFF0000"/>
      <name val="Arial"/>
      <family val="2"/>
    </font>
    <font>
      <b/>
      <sz val="10"/>
      <color rgb="FFFF0000"/>
      <name val="Arial"/>
      <family val="2"/>
    </font>
    <font>
      <b/>
      <sz val="10"/>
      <color theme="1"/>
      <name val="Arial"/>
      <family val="2"/>
    </font>
    <font>
      <b/>
      <sz val="7"/>
      <color rgb="FFFF0000"/>
      <name val="Times New Roman"/>
      <family val="1"/>
    </font>
    <font>
      <b/>
      <sz val="10"/>
      <color rgb="FFFF0000"/>
      <name val="Times New Roman"/>
      <family val="1"/>
    </font>
    <font>
      <sz val="14"/>
      <color rgb="FF0070C0"/>
      <name val="Arial"/>
      <family val="2"/>
    </font>
    <font>
      <sz val="18"/>
      <color rgb="FFFF0000"/>
      <name val="Arial"/>
      <family val="2"/>
    </font>
    <font>
      <b/>
      <i/>
      <sz val="10"/>
      <color indexed="8"/>
      <name val="Arial"/>
      <family val="2"/>
    </font>
    <font>
      <i/>
      <sz val="14"/>
      <name val="Arial"/>
      <family val="2"/>
    </font>
    <font>
      <i/>
      <sz val="8"/>
      <color rgb="FFFF0000"/>
      <name val="Arial"/>
      <family val="2"/>
    </font>
    <font>
      <i/>
      <sz val="14"/>
      <color rgb="FFFF0000"/>
      <name val="Arial"/>
      <family val="2"/>
    </font>
    <font>
      <b/>
      <sz val="12"/>
      <color rgb="FF0000FF"/>
      <name val="Arial"/>
      <family val="2"/>
    </font>
    <font>
      <b/>
      <sz val="9"/>
      <color rgb="FF0000FF"/>
      <name val="Arial"/>
      <family val="2"/>
    </font>
    <font>
      <sz val="10"/>
      <color rgb="FF0000FF"/>
      <name val="Arial"/>
      <family val="2"/>
    </font>
    <font>
      <sz val="14"/>
      <color rgb="FF0000FF"/>
      <name val="Arial"/>
      <family val="2"/>
    </font>
    <font>
      <b/>
      <sz val="8"/>
      <color rgb="FF0000FF"/>
      <name val="Arial"/>
      <family val="2"/>
    </font>
    <font>
      <i/>
      <sz val="8"/>
      <color rgb="FF0000FF"/>
      <name val="Arial"/>
      <family val="2"/>
    </font>
    <font>
      <b/>
      <sz val="10"/>
      <color rgb="FF0000FF"/>
      <name val="Arial"/>
      <family val="2"/>
    </font>
    <font>
      <b/>
      <i/>
      <sz val="10"/>
      <color rgb="FF0000FF"/>
      <name val="Arial"/>
      <family val="2"/>
    </font>
    <font>
      <i/>
      <sz val="10"/>
      <color rgb="FF0000FF"/>
      <name val="Arial"/>
      <family val="2"/>
    </font>
  </fonts>
  <fills count="1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57"/>
        <bgColor indexed="64"/>
      </patternFill>
    </fill>
    <fill>
      <patternFill patternType="solid">
        <fgColor indexed="22"/>
        <bgColor indexed="64"/>
      </patternFill>
    </fill>
    <fill>
      <patternFill patternType="solid">
        <fgColor indexed="22"/>
        <bgColor indexed="12"/>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2" tint="-9.9978637043366805E-2"/>
        <bgColor indexed="64"/>
      </patternFill>
    </fill>
  </fills>
  <borders count="108">
    <border>
      <left/>
      <right/>
      <top/>
      <bottom/>
      <diagonal/>
    </border>
    <border>
      <left/>
      <right/>
      <top/>
      <bottom style="thick">
        <color indexed="22"/>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thin">
        <color indexed="64"/>
      </bottom>
      <diagonal/>
    </border>
    <border>
      <left style="medium">
        <color indexed="64"/>
      </left>
      <right/>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22"/>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22"/>
      </left>
      <right style="thin">
        <color indexed="64"/>
      </right>
      <top/>
      <bottom/>
      <diagonal/>
    </border>
    <border>
      <left/>
      <right/>
      <top style="thin">
        <color indexed="22"/>
      </top>
      <bottom/>
      <diagonal/>
    </border>
    <border>
      <left/>
      <right/>
      <top style="thin">
        <color indexed="22"/>
      </top>
      <bottom style="thin">
        <color indexed="22"/>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top style="thin">
        <color indexed="8"/>
      </top>
      <bottom/>
      <diagonal/>
    </border>
    <border>
      <left style="thin">
        <color indexed="8"/>
      </left>
      <right/>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style="medium">
        <color indexed="64"/>
      </top>
      <bottom style="thick">
        <color indexed="23"/>
      </bottom>
      <diagonal/>
    </border>
    <border>
      <left/>
      <right/>
      <top style="medium">
        <color indexed="64"/>
      </top>
      <bottom style="thick">
        <color indexed="23"/>
      </bottom>
      <diagonal/>
    </border>
    <border>
      <left/>
      <right style="medium">
        <color indexed="64"/>
      </right>
      <top style="medium">
        <color indexed="64"/>
      </top>
      <bottom style="thick">
        <color indexed="23"/>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medium">
        <color indexed="64"/>
      </right>
      <top style="thin">
        <color indexed="64"/>
      </top>
      <bottom/>
      <diagonal/>
    </border>
    <border>
      <left/>
      <right/>
      <top style="dotted">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thick">
        <color indexed="64"/>
      </top>
      <bottom style="medium">
        <color indexed="64"/>
      </bottom>
      <diagonal/>
    </border>
    <border>
      <left/>
      <right/>
      <top style="thick">
        <color indexed="64"/>
      </top>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style="thin">
        <color indexed="22"/>
      </right>
      <top/>
      <bottom/>
      <diagonal/>
    </border>
    <border>
      <left/>
      <right style="thin">
        <color indexed="8"/>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thick">
        <color indexed="23"/>
      </bottom>
      <diagonal/>
    </border>
  </borders>
  <cellStyleXfs count="5">
    <xf numFmtId="0" fontId="0" fillId="0" borderId="0"/>
    <xf numFmtId="44" fontId="2" fillId="0" borderId="0" applyFont="0" applyFill="0" applyBorder="0" applyAlignment="0" applyProtection="0"/>
    <xf numFmtId="0" fontId="7" fillId="0" borderId="0"/>
    <xf numFmtId="0" fontId="39" fillId="0" borderId="0"/>
    <xf numFmtId="0" fontId="1" fillId="0" borderId="0"/>
  </cellStyleXfs>
  <cellXfs count="823">
    <xf numFmtId="0" fontId="0" fillId="0" borderId="0" xfId="0"/>
    <xf numFmtId="0" fontId="7" fillId="0" borderId="0" xfId="0" applyFont="1"/>
    <xf numFmtId="0" fontId="7" fillId="0" borderId="0" xfId="0" applyFont="1" applyAlignment="1">
      <alignment horizontal="center"/>
    </xf>
    <xf numFmtId="0" fontId="9" fillId="0" borderId="0" xfId="0" applyFont="1" applyAlignment="1">
      <alignment horizontal="left"/>
    </xf>
    <xf numFmtId="0" fontId="12" fillId="0" borderId="2" xfId="0" applyFont="1" applyBorder="1" applyAlignment="1">
      <alignment horizontal="center"/>
    </xf>
    <xf numFmtId="0" fontId="3" fillId="0" borderId="3" xfId="0" applyFont="1" applyBorder="1" applyAlignment="1">
      <alignment horizontal="lef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vertical="top" wrapText="1"/>
    </xf>
    <xf numFmtId="0" fontId="7" fillId="0" borderId="0" xfId="0" applyFont="1" applyAlignment="1">
      <alignment wrapText="1"/>
    </xf>
    <xf numFmtId="0" fontId="9" fillId="0" borderId="3" xfId="0" applyFont="1" applyBorder="1" applyAlignment="1">
      <alignment horizontal="left" vertical="top" wrapText="1"/>
    </xf>
    <xf numFmtId="0" fontId="9" fillId="0" borderId="3" xfId="0" applyFont="1" applyBorder="1" applyAlignment="1">
      <alignment vertical="top"/>
    </xf>
    <xf numFmtId="0" fontId="9" fillId="0" borderId="12" xfId="0" applyFont="1" applyBorder="1" applyAlignment="1">
      <alignment horizontal="left" vertical="center" wrapText="1" indent="1"/>
    </xf>
    <xf numFmtId="0" fontId="9" fillId="0" borderId="13" xfId="0" applyFont="1" applyBorder="1" applyAlignment="1">
      <alignment vertical="top" wrapText="1"/>
    </xf>
    <xf numFmtId="0" fontId="7" fillId="0" borderId="0" xfId="0" applyFont="1" applyAlignment="1">
      <alignment vertical="center"/>
    </xf>
    <xf numFmtId="0" fontId="9" fillId="0" borderId="0" xfId="0" applyFont="1" applyAlignment="1">
      <alignment horizontal="left" vertical="center"/>
    </xf>
    <xf numFmtId="0" fontId="12" fillId="0" borderId="2" xfId="0" applyFont="1" applyBorder="1" applyAlignment="1">
      <alignment horizontal="center" vertical="center"/>
    </xf>
    <xf numFmtId="0" fontId="9" fillId="0" borderId="3" xfId="0" applyFont="1" applyBorder="1" applyAlignment="1">
      <alignment vertical="top" wrapText="1"/>
    </xf>
    <xf numFmtId="0" fontId="9" fillId="0" borderId="14" xfId="0" applyFont="1" applyBorder="1" applyAlignment="1">
      <alignment vertical="center" wrapText="1"/>
    </xf>
    <xf numFmtId="0" fontId="9" fillId="0" borderId="16" xfId="0" applyFont="1" applyBorder="1" applyAlignment="1">
      <alignment horizontal="left" vertical="center" wrapText="1"/>
    </xf>
    <xf numFmtId="0" fontId="7" fillId="0" borderId="9" xfId="0" applyFont="1" applyBorder="1" applyAlignment="1">
      <alignment horizontal="center" vertical="center"/>
    </xf>
    <xf numFmtId="0" fontId="16" fillId="0" borderId="8" xfId="0" applyFont="1" applyBorder="1" applyAlignment="1" applyProtection="1">
      <alignment horizontal="left" vertical="center" wrapText="1"/>
      <protection locked="0"/>
    </xf>
    <xf numFmtId="0" fontId="20" fillId="0" borderId="0" xfId="0" applyFont="1" applyAlignment="1">
      <alignment vertical="center"/>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0" fontId="9" fillId="0" borderId="0" xfId="0" applyFont="1" applyBorder="1" applyAlignment="1">
      <alignment horizontal="left" vertical="top" wrapText="1"/>
    </xf>
    <xf numFmtId="0" fontId="9" fillId="0" borderId="9" xfId="0" applyFont="1" applyBorder="1" applyAlignment="1">
      <alignment horizontal="left" vertical="top" wrapText="1"/>
    </xf>
    <xf numFmtId="0" fontId="16" fillId="0" borderId="20" xfId="0" applyFont="1" applyBorder="1" applyAlignment="1" applyProtection="1">
      <alignment horizontal="left" vertical="center" wrapText="1"/>
      <protection locked="0"/>
    </xf>
    <xf numFmtId="0" fontId="9" fillId="0" borderId="23" xfId="0" applyFont="1" applyBorder="1" applyAlignment="1">
      <alignment horizontal="center" vertical="top" wrapText="1"/>
    </xf>
    <xf numFmtId="0" fontId="9" fillId="7" borderId="0" xfId="0" applyFont="1" applyFill="1" applyAlignment="1">
      <alignment horizontal="left"/>
    </xf>
    <xf numFmtId="0" fontId="7" fillId="7" borderId="0" xfId="0" applyFont="1" applyFill="1"/>
    <xf numFmtId="0" fontId="12" fillId="7" borderId="2" xfId="0" applyFont="1" applyFill="1" applyBorder="1" applyAlignment="1">
      <alignment horizontal="center"/>
    </xf>
    <xf numFmtId="0" fontId="9" fillId="7" borderId="3" xfId="0" applyFont="1" applyFill="1" applyBorder="1" applyAlignment="1">
      <alignment horizontal="left" vertical="top" wrapText="1"/>
    </xf>
    <xf numFmtId="0" fontId="9" fillId="7" borderId="0" xfId="0" applyFont="1" applyFill="1" applyBorder="1" applyAlignment="1">
      <alignment vertical="top"/>
    </xf>
    <xf numFmtId="0" fontId="9" fillId="7" borderId="0" xfId="0" applyFont="1" applyFill="1" applyBorder="1" applyAlignment="1">
      <alignment horizontal="left" vertical="center"/>
    </xf>
    <xf numFmtId="0" fontId="9" fillId="7" borderId="0" xfId="0" applyFont="1" applyFill="1" applyBorder="1" applyAlignment="1">
      <alignment horizontal="left" vertical="top"/>
    </xf>
    <xf numFmtId="0" fontId="9" fillId="7" borderId="9" xfId="0" applyFont="1" applyFill="1" applyBorder="1" applyAlignment="1">
      <alignment horizontal="left" vertical="top"/>
    </xf>
    <xf numFmtId="0" fontId="19" fillId="7" borderId="0" xfId="0" applyFont="1" applyFill="1" applyBorder="1" applyAlignment="1" applyProtection="1">
      <alignment horizontal="left" vertical="top"/>
      <protection locked="0"/>
    </xf>
    <xf numFmtId="0" fontId="19" fillId="7" borderId="9" xfId="0" applyFont="1" applyFill="1" applyBorder="1" applyAlignment="1" applyProtection="1">
      <alignment horizontal="left" vertical="top"/>
      <protection locked="0"/>
    </xf>
    <xf numFmtId="0" fontId="9" fillId="7" borderId="0" xfId="0" applyFont="1" applyFill="1" applyBorder="1" applyAlignment="1">
      <alignment horizontal="center" vertical="top"/>
    </xf>
    <xf numFmtId="0" fontId="9" fillId="7" borderId="9" xfId="0" applyFont="1" applyFill="1" applyBorder="1" applyAlignment="1">
      <alignment horizontal="center" vertical="top"/>
    </xf>
    <xf numFmtId="0" fontId="9" fillId="7" borderId="9" xfId="0" applyFont="1" applyFill="1" applyBorder="1" applyAlignment="1">
      <alignment vertical="top"/>
    </xf>
    <xf numFmtId="0" fontId="13" fillId="7" borderId="0" xfId="0" applyFont="1" applyFill="1" applyBorder="1" applyAlignment="1" applyProtection="1">
      <alignment horizontal="left" vertical="top"/>
      <protection locked="0"/>
    </xf>
    <xf numFmtId="0" fontId="13" fillId="7" borderId="9" xfId="0" applyFont="1" applyFill="1" applyBorder="1" applyAlignment="1" applyProtection="1">
      <alignment horizontal="left" vertical="top"/>
      <protection locked="0"/>
    </xf>
    <xf numFmtId="0" fontId="7" fillId="7" borderId="0" xfId="0" applyFont="1" applyFill="1" applyBorder="1" applyAlignment="1">
      <alignment vertical="top"/>
    </xf>
    <xf numFmtId="0" fontId="7" fillId="7" borderId="9" xfId="0" applyFont="1" applyFill="1" applyBorder="1" applyAlignment="1">
      <alignment vertical="top"/>
    </xf>
    <xf numFmtId="0" fontId="13" fillId="7" borderId="0" xfId="0" applyFont="1" applyFill="1" applyBorder="1" applyAlignment="1" applyProtection="1">
      <alignment horizontal="center" vertical="top"/>
      <protection locked="0"/>
    </xf>
    <xf numFmtId="0" fontId="9" fillId="7" borderId="0" xfId="0" applyFont="1" applyFill="1" applyBorder="1" applyAlignment="1">
      <alignment horizontal="left"/>
    </xf>
    <xf numFmtId="0" fontId="7" fillId="7" borderId="18" xfId="0" applyFont="1" applyFill="1" applyBorder="1" applyAlignment="1">
      <alignment horizontal="center" vertical="top"/>
    </xf>
    <xf numFmtId="0" fontId="9" fillId="7" borderId="0" xfId="0" applyFont="1" applyFill="1" applyBorder="1" applyAlignment="1" applyProtection="1">
      <alignment horizontal="left" vertical="top"/>
      <protection locked="0"/>
    </xf>
    <xf numFmtId="0" fontId="9" fillId="0" borderId="21" xfId="0" applyFont="1" applyBorder="1" applyAlignment="1">
      <alignment vertical="top" wrapText="1"/>
    </xf>
    <xf numFmtId="0" fontId="7" fillId="7" borderId="0" xfId="0" applyFont="1" applyFill="1" applyBorder="1" applyAlignment="1">
      <alignment horizontal="center" vertical="top"/>
    </xf>
    <xf numFmtId="0" fontId="17" fillId="0" borderId="25" xfId="0" applyFont="1" applyBorder="1" applyAlignment="1">
      <alignment horizontal="center" vertical="center"/>
    </xf>
    <xf numFmtId="0" fontId="9" fillId="0" borderId="14" xfId="0" applyFont="1" applyBorder="1" applyAlignment="1">
      <alignment horizontal="left" vertical="center" wrapText="1"/>
    </xf>
    <xf numFmtId="0" fontId="22" fillId="0" borderId="0" xfId="0" applyFont="1"/>
    <xf numFmtId="0" fontId="0" fillId="0" borderId="0" xfId="0" applyAlignment="1" applyProtection="1">
      <protection locked="0"/>
    </xf>
    <xf numFmtId="0" fontId="22" fillId="0" borderId="0" xfId="0" applyFont="1" applyBorder="1"/>
    <xf numFmtId="0" fontId="0" fillId="0" borderId="0" xfId="0" applyFill="1" applyBorder="1" applyAlignment="1" applyProtection="1">
      <alignment vertical="center" wrapText="1"/>
      <protection locked="0"/>
    </xf>
    <xf numFmtId="0" fontId="0" fillId="0" borderId="26" xfId="0" applyBorder="1" applyAlignment="1" applyProtection="1">
      <protection locked="0"/>
    </xf>
    <xf numFmtId="0" fontId="0" fillId="0" borderId="0" xfId="0" applyFill="1" applyBorder="1" applyAlignment="1" applyProtection="1">
      <alignment wrapText="1"/>
      <protection locked="0"/>
    </xf>
    <xf numFmtId="0" fontId="0" fillId="0" borderId="0" xfId="0" applyFill="1" applyBorder="1"/>
    <xf numFmtId="0" fontId="0" fillId="0" borderId="0" xfId="0" applyFill="1" applyAlignment="1" applyProtection="1">
      <alignment horizontal="center" vertical="center"/>
      <protection locked="0"/>
    </xf>
    <xf numFmtId="0" fontId="25" fillId="3" borderId="25" xfId="0" applyFont="1" applyFill="1" applyBorder="1" applyAlignment="1">
      <alignment horizontal="center" vertical="center" wrapText="1"/>
    </xf>
    <xf numFmtId="0" fontId="0" fillId="0" borderId="28" xfId="0" applyBorder="1"/>
    <xf numFmtId="0" fontId="0" fillId="0" borderId="29" xfId="0" applyBorder="1"/>
    <xf numFmtId="0" fontId="0" fillId="0" borderId="26" xfId="0" applyBorder="1"/>
    <xf numFmtId="0" fontId="0" fillId="0" borderId="30" xfId="0" applyBorder="1"/>
    <xf numFmtId="0" fontId="4" fillId="2" borderId="31" xfId="0" applyNumberFormat="1" applyFont="1" applyFill="1" applyBorder="1" applyAlignment="1">
      <alignment horizontal="right" vertical="center"/>
    </xf>
    <xf numFmtId="0" fontId="26" fillId="2" borderId="0" xfId="0" applyNumberFormat="1" applyFont="1" applyFill="1" applyBorder="1" applyAlignment="1">
      <alignment horizontal="right" vertical="center" wrapText="1"/>
    </xf>
    <xf numFmtId="0" fontId="26" fillId="0" borderId="0" xfId="0" applyFont="1" applyBorder="1" applyAlignment="1" applyProtection="1">
      <alignment horizontal="left" vertical="center" wrapText="1"/>
      <protection locked="0"/>
    </xf>
    <xf numFmtId="0" fontId="26" fillId="2" borderId="0" xfId="0" applyNumberFormat="1" applyFont="1" applyFill="1" applyBorder="1" applyAlignment="1">
      <alignment horizontal="left" vertical="center" wrapText="1"/>
    </xf>
    <xf numFmtId="0" fontId="26" fillId="2" borderId="32" xfId="0" applyNumberFormat="1" applyFont="1" applyFill="1" applyBorder="1" applyAlignment="1">
      <alignment horizontal="left" vertical="center" wrapText="1"/>
    </xf>
    <xf numFmtId="0" fontId="4" fillId="2" borderId="31" xfId="0" applyNumberFormat="1" applyFont="1" applyFill="1" applyBorder="1" applyAlignment="1">
      <alignment horizontal="left" vertical="center" wrapText="1"/>
    </xf>
    <xf numFmtId="0" fontId="26" fillId="2" borderId="0" xfId="0" applyNumberFormat="1" applyFont="1" applyFill="1" applyBorder="1" applyAlignment="1" applyProtection="1">
      <alignment horizontal="center" vertical="center" wrapText="1"/>
      <protection locked="0"/>
    </xf>
    <xf numFmtId="0" fontId="4" fillId="2" borderId="33" xfId="0" applyNumberFormat="1" applyFont="1" applyFill="1" applyBorder="1" applyAlignment="1">
      <alignment horizontal="left" vertical="center" wrapText="1"/>
    </xf>
    <xf numFmtId="0" fontId="0" fillId="0" borderId="31" xfId="0" applyBorder="1"/>
    <xf numFmtId="0" fontId="26" fillId="2" borderId="34" xfId="0" applyNumberFormat="1" applyFont="1" applyFill="1" applyBorder="1" applyAlignment="1" applyProtection="1">
      <alignment horizontal="center" vertical="center" wrapText="1"/>
      <protection locked="0"/>
    </xf>
    <xf numFmtId="0" fontId="26" fillId="2" borderId="35" xfId="0" applyNumberFormat="1" applyFont="1" applyFill="1" applyBorder="1" applyAlignment="1" applyProtection="1">
      <alignment horizontal="left" vertical="center" wrapText="1"/>
      <protection locked="0"/>
    </xf>
    <xf numFmtId="0" fontId="0" fillId="0" borderId="33" xfId="0" applyBorder="1"/>
    <xf numFmtId="0" fontId="27" fillId="4" borderId="36" xfId="0" applyFont="1" applyFill="1" applyBorder="1" applyAlignment="1">
      <alignment horizontal="center" vertical="center"/>
    </xf>
    <xf numFmtId="0" fontId="0" fillId="0" borderId="37" xfId="0" applyFill="1" applyBorder="1" applyAlignment="1">
      <alignment wrapText="1"/>
    </xf>
    <xf numFmtId="0" fontId="0" fillId="0" borderId="38" xfId="0" applyBorder="1"/>
    <xf numFmtId="0" fontId="29" fillId="0" borderId="0" xfId="0" applyFont="1"/>
    <xf numFmtId="0" fontId="32" fillId="0" borderId="0" xfId="0" applyFont="1"/>
    <xf numFmtId="0" fontId="32" fillId="0" borderId="0" xfId="0" applyFont="1" applyAlignment="1"/>
    <xf numFmtId="0" fontId="32" fillId="0" borderId="0" xfId="0" applyFont="1" applyBorder="1"/>
    <xf numFmtId="0" fontId="7" fillId="0" borderId="0" xfId="0" applyFont="1" applyBorder="1" applyAlignment="1"/>
    <xf numFmtId="0" fontId="17" fillId="0" borderId="39" xfId="0" applyFont="1" applyBorder="1" applyAlignment="1">
      <alignment horizontal="center" vertical="center" wrapText="1"/>
    </xf>
    <xf numFmtId="0" fontId="0" fillId="0" borderId="39" xfId="0" applyBorder="1" applyAlignment="1">
      <alignment horizontal="center" vertical="center" wrapText="1"/>
    </xf>
    <xf numFmtId="0" fontId="0" fillId="0" borderId="25" xfId="0" applyBorder="1" applyAlignment="1">
      <alignment horizontal="center" vertical="center"/>
    </xf>
    <xf numFmtId="14" fontId="0" fillId="0" borderId="25" xfId="0" applyNumberFormat="1" applyBorder="1" applyAlignment="1">
      <alignment horizontal="center" vertical="center"/>
    </xf>
    <xf numFmtId="0" fontId="7" fillId="0" borderId="0" xfId="0" applyFont="1" applyBorder="1" applyAlignment="1">
      <alignment vertical="center"/>
    </xf>
    <xf numFmtId="0" fontId="17" fillId="0" borderId="25" xfId="0" applyFont="1" applyBorder="1" applyAlignment="1">
      <alignment horizontal="center" vertical="center" textRotation="90"/>
    </xf>
    <xf numFmtId="0" fontId="17" fillId="0" borderId="25" xfId="0" applyFont="1" applyBorder="1" applyAlignment="1">
      <alignment vertical="center" wrapText="1"/>
    </xf>
    <xf numFmtId="0" fontId="17" fillId="0" borderId="25" xfId="0" applyFont="1" applyBorder="1" applyAlignment="1">
      <alignment horizontal="left" vertical="center" wrapText="1"/>
    </xf>
    <xf numFmtId="9" fontId="17" fillId="0" borderId="25" xfId="0" applyNumberFormat="1" applyFont="1" applyBorder="1" applyAlignment="1">
      <alignment horizontal="center" vertical="center"/>
    </xf>
    <xf numFmtId="0" fontId="17" fillId="0" borderId="25" xfId="0" applyFont="1" applyBorder="1" applyAlignment="1">
      <alignment horizontal="center" vertical="center" wrapText="1"/>
    </xf>
    <xf numFmtId="0" fontId="17" fillId="0" borderId="40" xfId="0" applyFont="1" applyBorder="1" applyAlignment="1">
      <alignment horizontal="center" wrapText="1"/>
    </xf>
    <xf numFmtId="0" fontId="17" fillId="0" borderId="25" xfId="0" applyFont="1" applyBorder="1"/>
    <xf numFmtId="0" fontId="0" fillId="0" borderId="25" xfId="0" applyBorder="1" applyAlignment="1">
      <alignment vertical="center" wrapText="1"/>
    </xf>
    <xf numFmtId="0" fontId="17" fillId="0" borderId="25" xfId="0" applyFont="1" applyBorder="1" applyAlignment="1">
      <alignment horizontal="left" vertical="center"/>
    </xf>
    <xf numFmtId="9" fontId="17" fillId="0" borderId="25" xfId="0" applyNumberFormat="1" applyFont="1" applyBorder="1" applyAlignment="1">
      <alignment horizontal="center" vertical="center" wrapText="1"/>
    </xf>
    <xf numFmtId="0" fontId="7" fillId="3" borderId="25" xfId="0" applyFont="1" applyFill="1" applyBorder="1" applyAlignment="1">
      <alignment horizontal="center" vertical="center" textRotation="90" wrapText="1"/>
    </xf>
    <xf numFmtId="0" fontId="7" fillId="3" borderId="25" xfId="0" applyFont="1" applyFill="1" applyBorder="1" applyAlignment="1">
      <alignment horizontal="center" vertical="center" wrapText="1"/>
    </xf>
    <xf numFmtId="0" fontId="0" fillId="0" borderId="25" xfId="0" applyNumberFormat="1" applyBorder="1" applyAlignment="1">
      <alignment horizontal="center" vertical="center"/>
    </xf>
    <xf numFmtId="0" fontId="0" fillId="3" borderId="25" xfId="0" applyFill="1" applyBorder="1" applyAlignment="1">
      <alignment horizontal="center" vertical="center"/>
    </xf>
    <xf numFmtId="0" fontId="7" fillId="0" borderId="25" xfId="0" applyNumberFormat="1" applyFont="1" applyBorder="1" applyAlignment="1">
      <alignment horizontal="center" vertical="center"/>
    </xf>
    <xf numFmtId="0" fontId="39" fillId="3" borderId="25" xfId="0" applyFont="1" applyFill="1" applyBorder="1" applyAlignment="1">
      <alignment horizontal="center" vertical="center" wrapText="1"/>
    </xf>
    <xf numFmtId="0" fontId="40" fillId="3" borderId="41" xfId="0" applyFont="1" applyFill="1" applyBorder="1" applyAlignment="1">
      <alignment horizontal="center" vertical="center" wrapText="1"/>
    </xf>
    <xf numFmtId="0" fontId="4" fillId="0" borderId="25" xfId="0" applyFont="1" applyBorder="1" applyAlignment="1">
      <alignment vertical="center" wrapText="1"/>
    </xf>
    <xf numFmtId="0" fontId="4" fillId="0" borderId="25" xfId="0" applyFont="1" applyBorder="1" applyAlignment="1">
      <alignment vertical="center"/>
    </xf>
    <xf numFmtId="0" fontId="13" fillId="7" borderId="0" xfId="0" applyFont="1" applyFill="1" applyBorder="1" applyAlignment="1" applyProtection="1">
      <alignment horizontal="left" vertical="top" wrapText="1"/>
      <protection locked="0"/>
    </xf>
    <xf numFmtId="0" fontId="13" fillId="7" borderId="9" xfId="0" applyFont="1" applyFill="1" applyBorder="1" applyAlignment="1" applyProtection="1">
      <alignment horizontal="left" vertical="top" wrapText="1"/>
      <protection locked="0"/>
    </xf>
    <xf numFmtId="0" fontId="9" fillId="7" borderId="0" xfId="0" applyFont="1" applyFill="1" applyBorder="1" applyAlignment="1" applyProtection="1">
      <alignment horizontal="left" vertical="top" wrapText="1"/>
      <protection locked="0"/>
    </xf>
    <xf numFmtId="0" fontId="61" fillId="7" borderId="0" xfId="0" applyFont="1" applyFill="1" applyBorder="1" applyAlignment="1">
      <alignment vertical="top"/>
    </xf>
    <xf numFmtId="0" fontId="62" fillId="7" borderId="0" xfId="0" applyFont="1" applyFill="1" applyBorder="1" applyAlignment="1">
      <alignment horizontal="left" vertical="top"/>
    </xf>
    <xf numFmtId="0" fontId="9" fillId="7" borderId="0" xfId="0" applyFont="1" applyFill="1" applyBorder="1" applyAlignment="1">
      <alignment horizontal="right" vertical="top"/>
    </xf>
    <xf numFmtId="0" fontId="63" fillId="7" borderId="18" xfId="0" applyFont="1" applyFill="1" applyBorder="1" applyAlignment="1">
      <alignment horizontal="center" vertical="top"/>
    </xf>
    <xf numFmtId="0" fontId="62" fillId="7" borderId="0" xfId="0" applyFont="1" applyFill="1" applyBorder="1" applyAlignment="1" applyProtection="1">
      <alignment horizontal="left" vertical="top"/>
      <protection locked="0"/>
    </xf>
    <xf numFmtId="0" fontId="62" fillId="7" borderId="9" xfId="0" applyFont="1" applyFill="1" applyBorder="1" applyAlignment="1" applyProtection="1">
      <alignment horizontal="left" vertical="top"/>
      <protection locked="0"/>
    </xf>
    <xf numFmtId="0" fontId="63" fillId="0" borderId="0" xfId="0" applyFont="1"/>
    <xf numFmtId="0" fontId="63" fillId="7" borderId="0" xfId="0" applyFont="1" applyFill="1" applyBorder="1" applyAlignment="1">
      <alignment vertical="top"/>
    </xf>
    <xf numFmtId="0" fontId="63" fillId="7" borderId="0" xfId="0" applyFont="1" applyFill="1" applyBorder="1" applyAlignment="1">
      <alignment horizontal="center" vertical="top"/>
    </xf>
    <xf numFmtId="0" fontId="63" fillId="7" borderId="4" xfId="0" applyFont="1" applyFill="1" applyBorder="1" applyAlignment="1">
      <alignment horizontal="center" vertical="top"/>
    </xf>
    <xf numFmtId="0" fontId="64" fillId="7" borderId="0" xfId="0" applyFont="1" applyFill="1" applyBorder="1" applyAlignment="1">
      <alignment horizontal="left" vertical="top"/>
    </xf>
    <xf numFmtId="0" fontId="61" fillId="7" borderId="18" xfId="0" applyFont="1" applyFill="1" applyBorder="1" applyAlignment="1">
      <alignment horizontal="center" vertical="top"/>
    </xf>
    <xf numFmtId="0" fontId="9" fillId="7" borderId="18" xfId="0" applyFont="1" applyFill="1" applyBorder="1" applyAlignment="1">
      <alignment horizontal="center" vertical="top"/>
    </xf>
    <xf numFmtId="0" fontId="9" fillId="7" borderId="18" xfId="0" applyFont="1" applyFill="1" applyBorder="1" applyAlignment="1" applyProtection="1">
      <alignment horizontal="center" vertical="top"/>
      <protection locked="0"/>
    </xf>
    <xf numFmtId="0" fontId="18" fillId="7" borderId="42" xfId="0" applyFont="1" applyFill="1" applyBorder="1" applyAlignment="1" applyProtection="1">
      <alignment horizontal="left" vertical="top"/>
      <protection locked="0"/>
    </xf>
    <xf numFmtId="0" fontId="7" fillId="0" borderId="0" xfId="0" applyFont="1" applyBorder="1"/>
    <xf numFmtId="0" fontId="43" fillId="7" borderId="18" xfId="0" applyFont="1" applyFill="1" applyBorder="1" applyAlignment="1" applyProtection="1">
      <alignment horizontal="left" vertical="top"/>
      <protection locked="0"/>
    </xf>
    <xf numFmtId="0" fontId="17" fillId="0" borderId="40" xfId="0" applyFont="1" applyBorder="1"/>
    <xf numFmtId="0" fontId="24" fillId="7" borderId="0" xfId="0" applyFont="1" applyFill="1" applyBorder="1" applyAlignment="1">
      <alignment vertical="center"/>
    </xf>
    <xf numFmtId="0" fontId="0" fillId="7" borderId="31" xfId="0" applyFill="1" applyBorder="1" applyAlignment="1">
      <alignment vertical="center"/>
    </xf>
    <xf numFmtId="0" fontId="36" fillId="7" borderId="0" xfId="0" applyFont="1" applyFill="1" applyBorder="1" applyAlignment="1">
      <alignment vertical="center"/>
    </xf>
    <xf numFmtId="0" fontId="33" fillId="7" borderId="0" xfId="0" applyFont="1" applyFill="1" applyBorder="1" applyAlignment="1">
      <alignment vertical="center"/>
    </xf>
    <xf numFmtId="0" fontId="4" fillId="7" borderId="0" xfId="0" applyFont="1" applyFill="1" applyBorder="1" applyAlignment="1">
      <alignment vertical="center"/>
    </xf>
    <xf numFmtId="0" fontId="32" fillId="7" borderId="0" xfId="0" applyFont="1" applyFill="1"/>
    <xf numFmtId="0" fontId="7" fillId="7" borderId="0" xfId="0" applyFont="1" applyFill="1" applyAlignment="1">
      <alignment vertical="center"/>
    </xf>
    <xf numFmtId="0" fontId="0" fillId="7" borderId="0" xfId="0" applyFill="1" applyBorder="1"/>
    <xf numFmtId="0" fontId="4" fillId="7" borderId="31" xfId="0" applyFont="1" applyFill="1" applyBorder="1" applyAlignment="1">
      <alignment horizontal="left" vertical="center"/>
    </xf>
    <xf numFmtId="0" fontId="0" fillId="7" borderId="31" xfId="0" applyFill="1" applyBorder="1" applyAlignment="1">
      <alignment horizontal="left"/>
    </xf>
    <xf numFmtId="0" fontId="7" fillId="7" borderId="31" xfId="0" applyFont="1" applyFill="1" applyBorder="1" applyAlignment="1">
      <alignment textRotation="90"/>
    </xf>
    <xf numFmtId="0" fontId="32" fillId="7" borderId="31" xfId="0" applyFont="1" applyFill="1" applyBorder="1"/>
    <xf numFmtId="0" fontId="3" fillId="0" borderId="7" xfId="0" applyFont="1" applyBorder="1" applyAlignment="1" applyProtection="1">
      <alignment horizontal="center" vertical="center" wrapText="1"/>
      <protection locked="0"/>
    </xf>
    <xf numFmtId="0" fontId="35" fillId="0" borderId="0" xfId="0" applyFont="1" applyFill="1" applyBorder="1" applyAlignment="1">
      <alignment horizontal="center" vertical="center"/>
    </xf>
    <xf numFmtId="0" fontId="32" fillId="0" borderId="0" xfId="0" applyFont="1" applyFill="1"/>
    <xf numFmtId="0" fontId="4" fillId="0" borderId="0" xfId="0" applyFont="1" applyFill="1" applyBorder="1" applyAlignment="1">
      <alignment horizontal="left" vertical="center"/>
    </xf>
    <xf numFmtId="0" fontId="0" fillId="0" borderId="0" xfId="0" applyFill="1" applyBorder="1" applyAlignment="1">
      <alignment horizontal="left"/>
    </xf>
    <xf numFmtId="0" fontId="7" fillId="8" borderId="40" xfId="0" applyFont="1" applyFill="1" applyBorder="1" applyAlignment="1">
      <alignment horizontal="center" vertical="center" textRotation="90" wrapText="1"/>
    </xf>
    <xf numFmtId="0" fontId="7" fillId="9" borderId="30" xfId="0" applyFont="1" applyFill="1" applyBorder="1" applyAlignment="1">
      <alignment horizontal="center" vertical="center" textRotation="90" wrapText="1"/>
    </xf>
    <xf numFmtId="0" fontId="7" fillId="9" borderId="30" xfId="0" applyFont="1" applyFill="1" applyBorder="1" applyAlignment="1">
      <alignment horizontal="center" vertical="center" wrapText="1"/>
    </xf>
    <xf numFmtId="0" fontId="7" fillId="9" borderId="32" xfId="0" applyFont="1" applyFill="1" applyBorder="1" applyAlignment="1">
      <alignment horizontal="center" vertical="center" wrapText="1"/>
    </xf>
    <xf numFmtId="0" fontId="7" fillId="10" borderId="25" xfId="0" applyFont="1" applyFill="1" applyBorder="1" applyAlignment="1">
      <alignment horizontal="center" vertical="center" wrapText="1"/>
    </xf>
    <xf numFmtId="0" fontId="7" fillId="10" borderId="40" xfId="0" applyFont="1" applyFill="1" applyBorder="1" applyAlignment="1">
      <alignment horizontal="center" vertical="center" wrapText="1"/>
    </xf>
    <xf numFmtId="0" fontId="7" fillId="10" borderId="25" xfId="0" applyFont="1" applyFill="1" applyBorder="1" applyAlignment="1">
      <alignment horizontal="center" vertical="center" textRotation="90" wrapText="1"/>
    </xf>
    <xf numFmtId="0" fontId="45" fillId="0" borderId="25" xfId="0" applyFont="1" applyBorder="1" applyAlignment="1">
      <alignment horizontal="center" vertical="center"/>
    </xf>
    <xf numFmtId="0" fontId="45" fillId="0" borderId="40" xfId="0" applyFont="1" applyBorder="1" applyAlignment="1">
      <alignment horizontal="center" vertical="center"/>
    </xf>
    <xf numFmtId="0" fontId="45" fillId="0" borderId="40" xfId="0" applyFont="1" applyBorder="1" applyAlignment="1">
      <alignment horizontal="center" vertical="center" wrapText="1"/>
    </xf>
    <xf numFmtId="0" fontId="45" fillId="0" borderId="39" xfId="0" applyFont="1" applyBorder="1" applyAlignment="1">
      <alignment horizontal="center" vertical="center" wrapText="1"/>
    </xf>
    <xf numFmtId="0" fontId="45" fillId="0" borderId="25" xfId="0" applyFont="1" applyBorder="1" applyAlignment="1">
      <alignment horizontal="center" vertical="center" wrapText="1"/>
    </xf>
    <xf numFmtId="9" fontId="45" fillId="0" borderId="25" xfId="0" applyNumberFormat="1" applyFont="1" applyBorder="1" applyAlignment="1">
      <alignment horizontal="center" vertical="center"/>
    </xf>
    <xf numFmtId="9" fontId="45" fillId="0" borderId="25" xfId="0" applyNumberFormat="1" applyFont="1" applyBorder="1" applyAlignment="1">
      <alignment horizontal="center" vertical="center" wrapText="1"/>
    </xf>
    <xf numFmtId="0" fontId="45" fillId="0" borderId="25" xfId="0" applyFont="1" applyBorder="1" applyAlignment="1">
      <alignment horizontal="center" vertical="center" textRotation="90"/>
    </xf>
    <xf numFmtId="0" fontId="45" fillId="0" borderId="40" xfId="0" applyFont="1" applyBorder="1"/>
    <xf numFmtId="0" fontId="45" fillId="0" borderId="40" xfId="0" applyFont="1" applyBorder="1" applyAlignment="1">
      <alignment horizontal="center" wrapText="1"/>
    </xf>
    <xf numFmtId="0" fontId="45" fillId="0" borderId="25" xfId="0" applyFont="1" applyBorder="1" applyAlignment="1">
      <alignment horizontal="left" vertical="center" wrapText="1"/>
    </xf>
    <xf numFmtId="0" fontId="45" fillId="0" borderId="25" xfId="0" applyFont="1" applyBorder="1" applyAlignment="1">
      <alignment vertical="center" wrapText="1"/>
    </xf>
    <xf numFmtId="0" fontId="45" fillId="0" borderId="25" xfId="0" applyFont="1" applyBorder="1" applyAlignment="1">
      <alignment horizontal="left" vertical="center"/>
    </xf>
    <xf numFmtId="0" fontId="13" fillId="9" borderId="0" xfId="0" applyFont="1" applyFill="1" applyBorder="1" applyAlignment="1" applyProtection="1">
      <alignment horizontal="left" vertical="top" wrapText="1"/>
      <protection locked="0"/>
    </xf>
    <xf numFmtId="0" fontId="33" fillId="7" borderId="37" xfId="0" applyFont="1" applyFill="1" applyBorder="1" applyAlignment="1">
      <alignment horizontal="left" vertical="center"/>
    </xf>
    <xf numFmtId="0" fontId="33" fillId="7" borderId="37" xfId="0" applyFont="1" applyFill="1" applyBorder="1" applyAlignment="1">
      <alignment horizontal="left"/>
    </xf>
    <xf numFmtId="0" fontId="35" fillId="7" borderId="0" xfId="0" applyFont="1" applyFill="1" applyBorder="1" applyAlignment="1">
      <alignment horizontal="center" vertical="center"/>
    </xf>
    <xf numFmtId="0" fontId="33" fillId="7" borderId="26" xfId="0" applyFont="1" applyFill="1" applyBorder="1" applyAlignment="1">
      <alignment horizontal="left"/>
    </xf>
    <xf numFmtId="0" fontId="7" fillId="0" borderId="0" xfId="2" applyAlignment="1">
      <alignment vertical="center"/>
    </xf>
    <xf numFmtId="0" fontId="47" fillId="0" borderId="11" xfId="2" applyFont="1" applyBorder="1" applyAlignment="1">
      <alignment vertical="center" wrapText="1"/>
    </xf>
    <xf numFmtId="0" fontId="47" fillId="0" borderId="2" xfId="2" applyFont="1" applyBorder="1" applyAlignment="1">
      <alignment horizontal="center" vertical="center" wrapText="1"/>
    </xf>
    <xf numFmtId="0" fontId="47" fillId="0" borderId="45" xfId="2" applyFont="1" applyBorder="1" applyAlignment="1">
      <alignment vertical="center" wrapText="1"/>
    </xf>
    <xf numFmtId="0" fontId="47" fillId="0" borderId="17" xfId="2" applyFont="1" applyBorder="1" applyAlignment="1">
      <alignment vertical="center" wrapText="1"/>
    </xf>
    <xf numFmtId="0" fontId="47" fillId="0" borderId="42" xfId="2" applyFont="1" applyBorder="1" applyAlignment="1">
      <alignment horizontal="center" vertical="center" wrapText="1"/>
    </xf>
    <xf numFmtId="0" fontId="47" fillId="0" borderId="18" xfId="2" applyFont="1" applyBorder="1" applyAlignment="1">
      <alignment vertical="center" wrapText="1"/>
    </xf>
    <xf numFmtId="0" fontId="7" fillId="0" borderId="0" xfId="2" applyBorder="1" applyAlignment="1">
      <alignment vertical="center"/>
    </xf>
    <xf numFmtId="0" fontId="47" fillId="0" borderId="44" xfId="2" applyFont="1" applyBorder="1" applyAlignment="1">
      <alignment vertical="center" wrapText="1"/>
    </xf>
    <xf numFmtId="0" fontId="51" fillId="0" borderId="9" xfId="2" applyFont="1" applyBorder="1" applyAlignment="1">
      <alignment vertical="center" wrapText="1"/>
    </xf>
    <xf numFmtId="0" fontId="51" fillId="0" borderId="0" xfId="2" applyFont="1" applyBorder="1" applyAlignment="1">
      <alignment vertical="center" wrapText="1"/>
    </xf>
    <xf numFmtId="0" fontId="51" fillId="0" borderId="18" xfId="2" applyFont="1" applyBorder="1" applyAlignment="1">
      <alignment vertical="center" wrapText="1"/>
    </xf>
    <xf numFmtId="0" fontId="51" fillId="0" borderId="11" xfId="2" applyFont="1" applyBorder="1" applyAlignment="1">
      <alignment vertical="center" wrapText="1"/>
    </xf>
    <xf numFmtId="0" fontId="51" fillId="0" borderId="2" xfId="2" applyFont="1" applyBorder="1" applyAlignment="1">
      <alignment vertical="center" wrapText="1"/>
    </xf>
    <xf numFmtId="0" fontId="51" fillId="0" borderId="45" xfId="2" applyFont="1" applyBorder="1" applyAlignment="1">
      <alignment vertical="center" wrapText="1"/>
    </xf>
    <xf numFmtId="0" fontId="3" fillId="0" borderId="44" xfId="2" applyFont="1" applyBorder="1" applyAlignment="1">
      <alignment vertical="center"/>
    </xf>
    <xf numFmtId="0" fontId="27" fillId="4" borderId="46" xfId="2" applyFont="1" applyFill="1" applyBorder="1" applyAlignment="1">
      <alignment horizontal="center" vertical="center"/>
    </xf>
    <xf numFmtId="0" fontId="13" fillId="11" borderId="18" xfId="0" applyFont="1" applyFill="1" applyBorder="1" applyAlignment="1" applyProtection="1">
      <alignment horizontal="left" vertical="top"/>
      <protection locked="0"/>
    </xf>
    <xf numFmtId="0" fontId="13" fillId="11" borderId="0" xfId="0" applyFont="1" applyFill="1" applyBorder="1" applyAlignment="1" applyProtection="1">
      <alignment horizontal="left" vertical="top" wrapText="1"/>
      <protection locked="0"/>
    </xf>
    <xf numFmtId="0" fontId="13" fillId="12" borderId="0" xfId="0" applyFont="1" applyFill="1" applyBorder="1" applyAlignment="1" applyProtection="1">
      <alignment horizontal="left" vertical="top" wrapText="1"/>
      <protection locked="0"/>
    </xf>
    <xf numFmtId="0" fontId="4" fillId="0" borderId="0" xfId="3" applyFont="1" applyAlignment="1">
      <alignment horizontal="center"/>
    </xf>
    <xf numFmtId="0" fontId="39" fillId="0" borderId="0" xfId="3" applyAlignment="1"/>
    <xf numFmtId="0" fontId="4" fillId="0" borderId="0" xfId="3" applyFont="1" applyBorder="1" applyAlignment="1">
      <alignment horizontal="center"/>
    </xf>
    <xf numFmtId="0" fontId="39" fillId="0" borderId="0" xfId="3" applyBorder="1"/>
    <xf numFmtId="15" fontId="4" fillId="0" borderId="0" xfId="3" applyNumberFormat="1" applyFont="1" applyBorder="1" applyAlignment="1">
      <alignment horizontal="left"/>
    </xf>
    <xf numFmtId="0" fontId="4" fillId="0" borderId="47" xfId="3" applyFont="1" applyBorder="1" applyAlignment="1">
      <alignment horizontal="center"/>
    </xf>
    <xf numFmtId="0" fontId="4" fillId="0" borderId="48" xfId="3" applyFont="1" applyBorder="1" applyAlignment="1">
      <alignment horizontal="center"/>
    </xf>
    <xf numFmtId="0" fontId="7" fillId="0" borderId="49" xfId="3" applyNumberFormat="1" applyFont="1" applyBorder="1" applyAlignment="1">
      <alignment horizontal="center"/>
    </xf>
    <xf numFmtId="0" fontId="4" fillId="0" borderId="0" xfId="3" applyFont="1" applyBorder="1" applyAlignment="1">
      <alignment horizontal="center" vertical="center"/>
    </xf>
    <xf numFmtId="0" fontId="23" fillId="0" borderId="48" xfId="3" applyNumberFormat="1" applyFont="1" applyBorder="1" applyAlignment="1">
      <alignment horizontal="left"/>
    </xf>
    <xf numFmtId="2" fontId="7" fillId="0" borderId="49" xfId="3" applyNumberFormat="1" applyFont="1" applyBorder="1" applyAlignment="1">
      <alignment horizontal="center"/>
    </xf>
    <xf numFmtId="0" fontId="7" fillId="0" borderId="0" xfId="3" applyNumberFormat="1" applyFont="1" applyBorder="1" applyAlignment="1">
      <alignment horizontal="center"/>
    </xf>
    <xf numFmtId="165" fontId="7" fillId="0" borderId="49" xfId="3" applyNumberFormat="1" applyFont="1" applyBorder="1" applyAlignment="1">
      <alignment horizontal="center"/>
    </xf>
    <xf numFmtId="165" fontId="39" fillId="0" borderId="49" xfId="3" applyNumberFormat="1" applyFont="1" applyBorder="1" applyAlignment="1">
      <alignment horizontal="center" vertical="center"/>
    </xf>
    <xf numFmtId="0" fontId="7" fillId="0" borderId="48" xfId="3" applyNumberFormat="1" applyFont="1" applyBorder="1" applyAlignment="1">
      <alignment horizontal="center" vertical="center"/>
    </xf>
    <xf numFmtId="166" fontId="7" fillId="0" borderId="49" xfId="3" applyNumberFormat="1" applyFont="1" applyBorder="1" applyAlignment="1">
      <alignment horizontal="center" vertical="center"/>
    </xf>
    <xf numFmtId="0" fontId="7" fillId="0" borderId="49" xfId="3" applyNumberFormat="1" applyFont="1" applyBorder="1" applyAlignment="1">
      <alignment horizontal="center" vertical="center"/>
    </xf>
    <xf numFmtId="0" fontId="7" fillId="0" borderId="0" xfId="3" applyNumberFormat="1" applyFont="1" applyBorder="1" applyAlignment="1">
      <alignment horizontal="center" vertical="center"/>
    </xf>
    <xf numFmtId="165" fontId="7" fillId="0" borderId="49" xfId="3" applyNumberFormat="1" applyFont="1" applyBorder="1" applyAlignment="1">
      <alignment horizontal="center" vertical="center"/>
    </xf>
    <xf numFmtId="0" fontId="7" fillId="0" borderId="0" xfId="3" applyFont="1" applyBorder="1" applyAlignment="1">
      <alignment horizontal="center" vertical="center"/>
    </xf>
    <xf numFmtId="0" fontId="7" fillId="0" borderId="47" xfId="3" applyNumberFormat="1" applyFont="1" applyBorder="1" applyAlignment="1">
      <alignment horizontal="center"/>
    </xf>
    <xf numFmtId="0" fontId="7" fillId="0" borderId="47" xfId="3" applyFont="1" applyBorder="1" applyAlignment="1">
      <alignment horizontal="center" vertical="center"/>
    </xf>
    <xf numFmtId="2" fontId="7" fillId="0" borderId="49" xfId="3" applyNumberFormat="1" applyFont="1" applyBorder="1" applyAlignment="1">
      <alignment horizontal="center" vertical="center"/>
    </xf>
    <xf numFmtId="0" fontId="4" fillId="0" borderId="0" xfId="3" applyNumberFormat="1" applyFont="1" applyBorder="1" applyAlignment="1">
      <alignment horizontal="center"/>
    </xf>
    <xf numFmtId="0" fontId="9" fillId="0" borderId="0" xfId="3" applyFont="1" applyBorder="1" applyAlignment="1">
      <alignment horizontal="left"/>
    </xf>
    <xf numFmtId="0" fontId="4" fillId="0" borderId="47" xfId="3" applyFont="1" applyBorder="1" applyAlignment="1">
      <alignment horizontal="center" vertical="center"/>
    </xf>
    <xf numFmtId="0" fontId="4" fillId="0" borderId="48" xfId="3" applyFont="1" applyBorder="1" applyAlignment="1">
      <alignment horizontal="center" vertical="center"/>
    </xf>
    <xf numFmtId="0" fontId="4" fillId="2" borderId="0" xfId="3" applyFont="1" applyFill="1" applyBorder="1" applyAlignment="1">
      <alignment horizontal="center" vertical="center"/>
    </xf>
    <xf numFmtId="0" fontId="4" fillId="0" borderId="0" xfId="3" applyFont="1" applyAlignment="1">
      <alignment horizontal="center" vertical="center"/>
    </xf>
    <xf numFmtId="0" fontId="39" fillId="0" borderId="0" xfId="3" applyNumberFormat="1" applyFont="1" applyBorder="1" applyAlignment="1"/>
    <xf numFmtId="0" fontId="26" fillId="6" borderId="49" xfId="3" applyNumberFormat="1" applyFont="1" applyFill="1" applyBorder="1" applyAlignment="1">
      <alignment horizontal="center"/>
    </xf>
    <xf numFmtId="0" fontId="7" fillId="0" borderId="47" xfId="3" applyFont="1" applyBorder="1" applyAlignment="1">
      <alignment horizontal="center"/>
    </xf>
    <xf numFmtId="0" fontId="7" fillId="0" borderId="49" xfId="3" applyFont="1" applyBorder="1" applyAlignment="1">
      <alignment horizontal="center"/>
    </xf>
    <xf numFmtId="0" fontId="4" fillId="0" borderId="47" xfId="3" applyNumberFormat="1" applyFont="1" applyBorder="1" applyAlignment="1">
      <alignment horizontal="center"/>
    </xf>
    <xf numFmtId="165" fontId="9" fillId="0" borderId="49" xfId="3" applyNumberFormat="1" applyFont="1" applyBorder="1" applyAlignment="1">
      <alignment horizontal="center" vertical="center"/>
    </xf>
    <xf numFmtId="165" fontId="54" fillId="0" borderId="49" xfId="3" applyNumberFormat="1" applyFont="1" applyBorder="1" applyAlignment="1" applyProtection="1">
      <alignment horizontal="center" vertical="center"/>
      <protection locked="0"/>
    </xf>
    <xf numFmtId="0" fontId="39" fillId="0" borderId="0" xfId="3" applyNumberFormat="1" applyBorder="1"/>
    <xf numFmtId="0" fontId="26" fillId="6" borderId="49" xfId="3" applyNumberFormat="1" applyFont="1" applyFill="1" applyBorder="1" applyAlignment="1">
      <alignment horizontal="center" vertical="center"/>
    </xf>
    <xf numFmtId="0" fontId="26" fillId="6" borderId="49" xfId="3" applyNumberFormat="1" applyFont="1" applyFill="1" applyBorder="1" applyAlignment="1">
      <alignment horizontal="center" vertical="center" wrapText="1"/>
    </xf>
    <xf numFmtId="0" fontId="26" fillId="6" borderId="47" xfId="3" applyFont="1" applyFill="1" applyBorder="1" applyAlignment="1">
      <alignment horizontal="center"/>
    </xf>
    <xf numFmtId="0" fontId="26" fillId="6" borderId="50" xfId="3" applyFont="1" applyFill="1" applyBorder="1" applyAlignment="1">
      <alignment horizontal="center"/>
    </xf>
    <xf numFmtId="0" fontId="26" fillId="6" borderId="48" xfId="3" applyFont="1" applyFill="1" applyBorder="1" applyAlignment="1">
      <alignment horizontal="center"/>
    </xf>
    <xf numFmtId="165" fontId="7" fillId="0" borderId="49" xfId="3" applyNumberFormat="1" applyFont="1" applyBorder="1" applyAlignment="1" applyProtection="1">
      <alignment horizontal="center" vertical="center"/>
      <protection locked="0"/>
    </xf>
    <xf numFmtId="0" fontId="24" fillId="6" borderId="49" xfId="3" applyNumberFormat="1" applyFont="1" applyFill="1" applyBorder="1" applyAlignment="1">
      <alignment horizontal="center" vertical="center"/>
    </xf>
    <xf numFmtId="0" fontId="26" fillId="6" borderId="48" xfId="3" applyNumberFormat="1" applyFont="1" applyFill="1" applyBorder="1" applyAlignment="1">
      <alignment horizontal="right" vertical="center"/>
    </xf>
    <xf numFmtId="165" fontId="7" fillId="0" borderId="48" xfId="3" applyNumberFormat="1" applyFont="1" applyBorder="1" applyAlignment="1" applyProtection="1">
      <alignment horizontal="center" vertical="center"/>
      <protection locked="0"/>
    </xf>
    <xf numFmtId="0" fontId="24" fillId="6" borderId="48" xfId="3" applyNumberFormat="1" applyFont="1" applyFill="1" applyBorder="1" applyAlignment="1">
      <alignment horizontal="center" vertical="center"/>
    </xf>
    <xf numFmtId="0" fontId="26" fillId="6" borderId="51" xfId="3" applyFont="1" applyFill="1" applyBorder="1" applyAlignment="1">
      <alignment horizontal="center" vertical="center"/>
    </xf>
    <xf numFmtId="0" fontId="39" fillId="0" borderId="0" xfId="3"/>
    <xf numFmtId="0" fontId="56" fillId="0" borderId="0" xfId="3" applyFont="1" applyBorder="1" applyAlignment="1">
      <alignment horizontal="center"/>
    </xf>
    <xf numFmtId="0" fontId="9" fillId="3" borderId="40" xfId="0" applyFont="1" applyFill="1" applyBorder="1" applyAlignment="1">
      <alignment horizontal="center" vertical="center" wrapText="1"/>
    </xf>
    <xf numFmtId="0" fontId="65" fillId="0" borderId="41" xfId="0" applyFont="1" applyBorder="1" applyAlignment="1">
      <alignment horizontal="center" vertical="center" wrapText="1"/>
    </xf>
    <xf numFmtId="0" fontId="65" fillId="0" borderId="52" xfId="0" applyFont="1" applyBorder="1" applyAlignment="1">
      <alignment horizontal="left" vertical="top"/>
    </xf>
    <xf numFmtId="0" fontId="65" fillId="0" borderId="53" xfId="0" applyFont="1" applyBorder="1" applyAlignment="1">
      <alignment horizontal="left" vertical="top"/>
    </xf>
    <xf numFmtId="0" fontId="65" fillId="0" borderId="41" xfId="0" applyFont="1" applyBorder="1" applyAlignment="1">
      <alignment horizontal="center" vertical="center"/>
    </xf>
    <xf numFmtId="0" fontId="65" fillId="0" borderId="39" xfId="0" applyFont="1" applyBorder="1" applyAlignment="1">
      <alignment horizontal="center" vertical="center"/>
    </xf>
    <xf numFmtId="0" fontId="65" fillId="0" borderId="41" xfId="0" applyFont="1" applyBorder="1" applyAlignment="1">
      <alignment horizontal="left" vertical="center"/>
    </xf>
    <xf numFmtId="0" fontId="66" fillId="7" borderId="54" xfId="0" applyFont="1" applyFill="1" applyBorder="1" applyAlignment="1" applyProtection="1">
      <alignment horizontal="left" vertical="center"/>
      <protection locked="0"/>
    </xf>
    <xf numFmtId="0" fontId="65" fillId="0" borderId="52" xfId="0" applyFont="1" applyBorder="1" applyAlignment="1">
      <alignment horizontal="left" vertical="center"/>
    </xf>
    <xf numFmtId="0" fontId="65" fillId="0" borderId="46" xfId="0" applyFont="1" applyBorder="1" applyAlignment="1">
      <alignment horizontal="left" vertical="center"/>
    </xf>
    <xf numFmtId="0" fontId="65" fillId="0" borderId="55" xfId="0" applyFont="1" applyBorder="1" applyAlignment="1">
      <alignment horizontal="center" vertical="center" wrapText="1"/>
    </xf>
    <xf numFmtId="0" fontId="66" fillId="0" borderId="40" xfId="0" applyFont="1" applyBorder="1" applyAlignment="1" applyProtection="1">
      <alignment horizontal="center" vertical="center"/>
      <protection locked="0"/>
    </xf>
    <xf numFmtId="0" fontId="65" fillId="0" borderId="55" xfId="0" applyFont="1" applyBorder="1" applyAlignment="1">
      <alignment horizontal="center" vertical="center"/>
    </xf>
    <xf numFmtId="0" fontId="65" fillId="0" borderId="0" xfId="0" applyFont="1" applyAlignment="1">
      <alignment vertical="center"/>
    </xf>
    <xf numFmtId="0" fontId="65" fillId="0" borderId="40" xfId="0" applyFont="1" applyBorder="1" applyAlignment="1" applyProtection="1">
      <alignment vertical="center"/>
      <protection locked="0"/>
    </xf>
    <xf numFmtId="0" fontId="65" fillId="0" borderId="41" xfId="0" applyFont="1" applyBorder="1" applyAlignment="1">
      <alignment vertical="center"/>
    </xf>
    <xf numFmtId="0" fontId="65" fillId="0" borderId="39" xfId="0" applyFont="1" applyBorder="1" applyAlignment="1">
      <alignment vertical="center"/>
    </xf>
    <xf numFmtId="0" fontId="65" fillId="0" borderId="40" xfId="0" applyFont="1" applyBorder="1" applyAlignment="1">
      <alignment vertical="center"/>
    </xf>
    <xf numFmtId="0" fontId="65" fillId="0" borderId="0" xfId="0" applyFont="1" applyAlignment="1">
      <alignment horizontal="center" vertical="center"/>
    </xf>
    <xf numFmtId="0" fontId="66" fillId="7" borderId="0" xfId="0" applyFont="1" applyFill="1" applyBorder="1" applyAlignment="1">
      <alignment horizontal="left" vertical="top"/>
    </xf>
    <xf numFmtId="0" fontId="7" fillId="9" borderId="30" xfId="0" applyFont="1" applyFill="1" applyBorder="1" applyAlignment="1">
      <alignment horizontal="center" vertical="center" wrapText="1"/>
    </xf>
    <xf numFmtId="0" fontId="58" fillId="7" borderId="18" xfId="0" applyFont="1" applyFill="1" applyBorder="1" applyAlignment="1">
      <alignment horizontal="center" vertical="top"/>
    </xf>
    <xf numFmtId="0" fontId="13" fillId="0" borderId="0" xfId="0" applyFont="1" applyFill="1" applyBorder="1" applyAlignment="1" applyProtection="1">
      <alignment horizontal="left" vertical="top" wrapText="1"/>
      <protection locked="0"/>
    </xf>
    <xf numFmtId="0" fontId="67" fillId="0" borderId="13" xfId="0" applyFont="1" applyBorder="1" applyAlignment="1">
      <alignment vertical="top" wrapText="1"/>
    </xf>
    <xf numFmtId="0" fontId="7" fillId="0" borderId="9" xfId="0" applyFont="1" applyBorder="1"/>
    <xf numFmtId="0" fontId="9" fillId="0" borderId="37" xfId="0" applyFont="1" applyBorder="1" applyAlignment="1">
      <alignment vertical="center"/>
    </xf>
    <xf numFmtId="0" fontId="17" fillId="0" borderId="25" xfId="0" applyFont="1" applyBorder="1" applyAlignment="1">
      <alignment horizontal="center" vertical="center"/>
    </xf>
    <xf numFmtId="0" fontId="45" fillId="0" borderId="40" xfId="0" applyFont="1" applyBorder="1" applyAlignment="1">
      <alignment horizontal="center" vertical="center" wrapText="1"/>
    </xf>
    <xf numFmtId="0" fontId="45" fillId="0" borderId="39" xfId="0" applyFont="1" applyBorder="1" applyAlignment="1">
      <alignment horizontal="center" vertical="center" wrapText="1"/>
    </xf>
    <xf numFmtId="0" fontId="17" fillId="0" borderId="39" xfId="0" applyFont="1" applyBorder="1" applyAlignment="1">
      <alignment horizontal="center" vertical="center" wrapText="1"/>
    </xf>
    <xf numFmtId="0" fontId="7" fillId="9" borderId="30" xfId="0" applyFont="1" applyFill="1" applyBorder="1" applyAlignment="1">
      <alignment horizontal="center" vertical="center" wrapText="1"/>
    </xf>
    <xf numFmtId="0" fontId="0" fillId="0" borderId="39" xfId="0" applyBorder="1" applyAlignment="1">
      <alignment horizontal="center" vertical="center" wrapText="1"/>
    </xf>
    <xf numFmtId="0" fontId="17" fillId="0" borderId="40" xfId="0" applyFont="1" applyBorder="1" applyAlignment="1">
      <alignment horizontal="center" wrapText="1"/>
    </xf>
    <xf numFmtId="0" fontId="17" fillId="0" borderId="27" xfId="0" applyFont="1" applyBorder="1" applyAlignment="1">
      <alignment horizontal="left" vertical="center" wrapText="1"/>
    </xf>
    <xf numFmtId="0" fontId="17" fillId="0" borderId="27" xfId="0" applyFont="1" applyBorder="1" applyAlignment="1">
      <alignment horizontal="center" vertical="center"/>
    </xf>
    <xf numFmtId="0" fontId="17" fillId="0" borderId="27" xfId="0" applyFont="1" applyBorder="1" applyAlignment="1">
      <alignment vertical="center" wrapText="1"/>
    </xf>
    <xf numFmtId="0" fontId="17" fillId="0" borderId="27" xfId="0" applyFont="1" applyBorder="1" applyAlignment="1">
      <alignment horizontal="center" vertical="center" textRotation="90"/>
    </xf>
    <xf numFmtId="0" fontId="12" fillId="0" borderId="18" xfId="0" applyFont="1" applyBorder="1" applyAlignment="1" applyProtection="1">
      <alignment horizontal="center" vertical="center" wrapText="1"/>
      <protection locked="0"/>
    </xf>
    <xf numFmtId="0" fontId="66" fillId="0" borderId="18" xfId="0" applyFont="1" applyBorder="1" applyAlignment="1" applyProtection="1">
      <alignment horizontal="center" vertical="center" wrapText="1"/>
      <protection locked="0"/>
    </xf>
    <xf numFmtId="0" fontId="13" fillId="13" borderId="10" xfId="0" applyFont="1" applyFill="1" applyBorder="1" applyAlignment="1" applyProtection="1">
      <alignment horizontal="center" vertical="center" wrapText="1"/>
      <protection locked="0"/>
    </xf>
    <xf numFmtId="0" fontId="3" fillId="0" borderId="44" xfId="2" applyFont="1" applyBorder="1" applyAlignment="1">
      <alignment horizontal="left" vertical="center"/>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45" fillId="0" borderId="40" xfId="0" applyFont="1" applyBorder="1" applyAlignment="1">
      <alignment horizontal="center" vertical="center" wrapText="1"/>
    </xf>
    <xf numFmtId="0" fontId="45" fillId="0" borderId="40" xfId="0" applyFont="1" applyBorder="1" applyAlignment="1">
      <alignment horizontal="center" vertical="center" wrapText="1"/>
    </xf>
    <xf numFmtId="0" fontId="7" fillId="0" borderId="42" xfId="2" applyFont="1" applyBorder="1" applyAlignment="1">
      <alignment vertical="center"/>
    </xf>
    <xf numFmtId="0" fontId="35" fillId="0" borderId="0" xfId="0" applyFont="1" applyFill="1" applyBorder="1" applyAlignment="1">
      <alignment horizontal="center" vertical="center" wrapText="1"/>
    </xf>
    <xf numFmtId="0" fontId="19" fillId="0" borderId="11" xfId="0" applyFont="1" applyBorder="1" applyAlignment="1" applyProtection="1">
      <alignment horizontal="left" vertical="top" wrapText="1"/>
      <protection locked="0"/>
    </xf>
    <xf numFmtId="0" fontId="9" fillId="3" borderId="25" xfId="0" applyFont="1" applyFill="1" applyBorder="1" applyAlignment="1">
      <alignment horizontal="center" vertical="center" wrapText="1"/>
    </xf>
    <xf numFmtId="0" fontId="61" fillId="7" borderId="0" xfId="0" applyFont="1" applyFill="1" applyBorder="1" applyAlignment="1">
      <alignment horizontal="left" vertical="top"/>
    </xf>
    <xf numFmtId="0" fontId="7" fillId="0" borderId="18" xfId="0" applyFont="1" applyBorder="1" applyAlignment="1">
      <alignment horizontal="left" vertical="top" wrapText="1"/>
    </xf>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13" fillId="0" borderId="10" xfId="0" applyFont="1" applyBorder="1" applyAlignment="1" applyProtection="1">
      <alignment horizontal="left" vertical="center" wrapText="1"/>
      <protection locked="0"/>
    </xf>
    <xf numFmtId="0" fontId="13" fillId="0" borderId="10" xfId="0" applyFont="1" applyBorder="1" applyAlignment="1" applyProtection="1">
      <alignment horizontal="center" vertical="center" wrapText="1"/>
      <protection locked="0"/>
    </xf>
    <xf numFmtId="0" fontId="13" fillId="0" borderId="7"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9" fillId="0" borderId="24" xfId="0" applyFont="1" applyBorder="1" applyAlignment="1" applyProtection="1">
      <alignment horizontal="left" vertical="top" wrapText="1"/>
      <protection locked="0"/>
    </xf>
    <xf numFmtId="0" fontId="13" fillId="0" borderId="4" xfId="0" applyFont="1" applyBorder="1" applyAlignment="1">
      <alignment horizontal="center" vertical="center" wrapText="1"/>
    </xf>
    <xf numFmtId="0" fontId="14" fillId="0" borderId="7"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3" fillId="0" borderId="5" xfId="0" applyFont="1" applyBorder="1" applyAlignment="1">
      <alignment horizontal="left" vertical="top" wrapText="1"/>
    </xf>
    <xf numFmtId="0" fontId="14" fillId="0" borderId="10"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14" fillId="0" borderId="83" xfId="0" applyFont="1" applyBorder="1" applyAlignment="1" applyProtection="1">
      <alignment horizontal="left" vertical="center" wrapText="1"/>
      <protection locked="0"/>
    </xf>
    <xf numFmtId="0" fontId="3" fillId="0" borderId="6" xfId="0" applyFont="1" applyBorder="1" applyAlignment="1">
      <alignment horizontal="left" vertical="top" wrapText="1"/>
    </xf>
    <xf numFmtId="0" fontId="16" fillId="0" borderId="8"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102" xfId="0" applyFont="1" applyBorder="1" applyAlignment="1" applyProtection="1">
      <alignment horizontal="center" vertical="center" wrapText="1"/>
      <protection locked="0"/>
    </xf>
    <xf numFmtId="0" fontId="16" fillId="0" borderId="103" xfId="0" applyFont="1"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13" fillId="0" borderId="10" xfId="0" applyFont="1" applyBorder="1" applyAlignment="1">
      <alignment horizontal="center" vertical="center" wrapText="1"/>
    </xf>
    <xf numFmtId="0" fontId="13" fillId="0" borderId="15" xfId="0" applyFont="1" applyBorder="1" applyAlignment="1">
      <alignment horizontal="center" vertical="center" wrapText="1"/>
    </xf>
    <xf numFmtId="0" fontId="76" fillId="7" borderId="43" xfId="0" applyFont="1" applyFill="1" applyBorder="1" applyAlignment="1">
      <alignment horizontal="center" vertical="center" wrapText="1"/>
    </xf>
    <xf numFmtId="0" fontId="76" fillId="7" borderId="25" xfId="0" applyFont="1" applyFill="1" applyBorder="1" applyAlignment="1">
      <alignment horizontal="center" vertical="center" wrapText="1"/>
    </xf>
    <xf numFmtId="0" fontId="78" fillId="0" borderId="25" xfId="0" applyFont="1" applyBorder="1"/>
    <xf numFmtId="0" fontId="78" fillId="0" borderId="27" xfId="0" applyFont="1" applyBorder="1"/>
    <xf numFmtId="0" fontId="78" fillId="0" borderId="25" xfId="0" applyFont="1" applyBorder="1" applyAlignment="1">
      <alignment horizontal="center" vertical="center"/>
    </xf>
    <xf numFmtId="0" fontId="3" fillId="0" borderId="10" xfId="0" applyFont="1" applyBorder="1" applyAlignment="1">
      <alignment wrapText="1"/>
    </xf>
    <xf numFmtId="0" fontId="15" fillId="0" borderId="11" xfId="0" applyFont="1" applyBorder="1" applyAlignment="1">
      <alignment wrapText="1"/>
    </xf>
    <xf numFmtId="0" fontId="14" fillId="0" borderId="103" xfId="0" applyFont="1" applyBorder="1" applyAlignment="1" applyProtection="1">
      <alignment horizontal="left" vertical="center" wrapText="1"/>
      <protection locked="0"/>
    </xf>
    <xf numFmtId="0" fontId="7" fillId="0" borderId="0" xfId="0" applyFont="1" applyBorder="1" applyAlignment="1">
      <alignment wrapText="1"/>
    </xf>
    <xf numFmtId="0" fontId="4" fillId="0" borderId="31" xfId="0" applyFont="1" applyBorder="1" applyAlignment="1">
      <alignment horizontal="center" vertical="center"/>
    </xf>
    <xf numFmtId="0" fontId="4" fillId="0" borderId="31" xfId="0" applyFont="1" applyBorder="1" applyAlignment="1">
      <alignment horizontal="left" vertical="center"/>
    </xf>
    <xf numFmtId="0" fontId="0" fillId="0" borderId="31" xfId="0" applyBorder="1" applyAlignment="1">
      <alignment horizontal="left"/>
    </xf>
    <xf numFmtId="0" fontId="32" fillId="0" borderId="31" xfId="0" applyFont="1" applyBorder="1"/>
    <xf numFmtId="0" fontId="80" fillId="0" borderId="17" xfId="2" applyFont="1" applyBorder="1" applyAlignment="1" applyProtection="1">
      <alignment horizontal="center" vertical="center" wrapText="1"/>
      <protection locked="0"/>
    </xf>
    <xf numFmtId="0" fontId="2" fillId="0" borderId="0" xfId="0" applyFont="1"/>
    <xf numFmtId="0" fontId="9" fillId="0" borderId="0" xfId="0" applyFont="1"/>
    <xf numFmtId="0" fontId="19" fillId="0" borderId="45" xfId="0"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9" fillId="12" borderId="18" xfId="0" applyFont="1" applyFill="1" applyBorder="1" applyAlignment="1" applyProtection="1">
      <alignment horizontal="left" vertical="top"/>
      <protection locked="0"/>
    </xf>
    <xf numFmtId="0" fontId="9" fillId="9" borderId="18" xfId="0" applyFont="1" applyFill="1" applyBorder="1" applyAlignment="1" applyProtection="1">
      <alignment horizontal="left" vertical="top"/>
      <protection locked="0"/>
    </xf>
    <xf numFmtId="0" fontId="3" fillId="0" borderId="5" xfId="0" applyFont="1" applyBorder="1" applyAlignment="1">
      <alignment horizontal="left" vertical="top" wrapText="1"/>
    </xf>
    <xf numFmtId="0" fontId="24" fillId="3" borderId="39" xfId="0" applyFont="1" applyFill="1" applyBorder="1" applyAlignment="1">
      <alignment horizontal="center" vertical="center" wrapText="1"/>
    </xf>
    <xf numFmtId="0" fontId="9" fillId="0" borderId="44" xfId="0" applyFont="1" applyBorder="1" applyAlignment="1">
      <alignment horizontal="left" vertical="top" wrapText="1"/>
    </xf>
    <xf numFmtId="0" fontId="9" fillId="0" borderId="42" xfId="0" applyFont="1" applyBorder="1" applyAlignment="1">
      <alignment horizontal="left" vertical="top" wrapText="1"/>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0" fontId="9" fillId="0" borderId="0" xfId="0" applyFont="1" applyBorder="1" applyAlignment="1">
      <alignment horizontal="left" vertical="top" wrapText="1"/>
    </xf>
    <xf numFmtId="0" fontId="9" fillId="0" borderId="9" xfId="0" applyFont="1" applyBorder="1" applyAlignment="1">
      <alignment horizontal="left" vertical="top" wrapText="1"/>
    </xf>
    <xf numFmtId="0" fontId="19" fillId="0" borderId="45" xfId="0" applyFont="1" applyBorder="1" applyAlignment="1" applyProtection="1">
      <alignment horizontal="center" vertical="top" wrapText="1"/>
      <protection locked="0"/>
    </xf>
    <xf numFmtId="0" fontId="19" fillId="0" borderId="2" xfId="0" applyFont="1" applyBorder="1" applyAlignment="1" applyProtection="1">
      <alignment horizontal="center" vertical="top" wrapText="1"/>
      <protection locked="0"/>
    </xf>
    <xf numFmtId="0" fontId="19" fillId="0" borderId="11" xfId="0" applyFont="1" applyBorder="1" applyAlignment="1" applyProtection="1">
      <alignment horizontal="center" vertical="top" wrapText="1"/>
      <protection locked="0"/>
    </xf>
    <xf numFmtId="0" fontId="2" fillId="7" borderId="0"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19" fillId="0" borderId="45" xfId="0"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9" fillId="0" borderId="56" xfId="0" applyFont="1" applyBorder="1" applyAlignment="1">
      <alignment horizontal="center" vertical="top" wrapText="1"/>
    </xf>
    <xf numFmtId="0" fontId="9" fillId="0" borderId="6" xfId="0" applyFont="1" applyBorder="1" applyAlignment="1">
      <alignment horizontal="center" vertical="top" wrapText="1"/>
    </xf>
    <xf numFmtId="0" fontId="19" fillId="0" borderId="57" xfId="0" applyFont="1" applyBorder="1" applyAlignment="1" applyProtection="1">
      <alignment horizontal="center" vertical="top" wrapText="1"/>
      <protection locked="0"/>
    </xf>
    <xf numFmtId="0" fontId="19" fillId="0" borderId="52" xfId="0" applyFont="1" applyBorder="1" applyAlignment="1" applyProtection="1">
      <alignment horizontal="center" vertical="top" wrapText="1"/>
      <protection locked="0"/>
    </xf>
    <xf numFmtId="0" fontId="19" fillId="0" borderId="46" xfId="0" applyFont="1" applyBorder="1" applyAlignment="1" applyProtection="1">
      <alignment horizontal="center" vertical="top" wrapText="1"/>
      <protection locked="0"/>
    </xf>
    <xf numFmtId="0" fontId="9" fillId="7" borderId="44" xfId="0" applyFont="1" applyFill="1" applyBorder="1" applyAlignment="1">
      <alignment horizontal="left" vertical="top" wrapText="1"/>
    </xf>
    <xf numFmtId="0" fontId="9" fillId="7" borderId="17" xfId="0" applyFont="1" applyFill="1" applyBorder="1" applyAlignment="1">
      <alignment horizontal="left" vertical="top" wrapText="1"/>
    </xf>
    <xf numFmtId="0" fontId="13" fillId="13" borderId="45" xfId="0" applyFont="1" applyFill="1" applyBorder="1" applyAlignment="1" applyProtection="1">
      <alignment horizontal="center" vertical="center" wrapText="1"/>
      <protection locked="0"/>
    </xf>
    <xf numFmtId="0" fontId="13" fillId="13" borderId="2" xfId="0" applyFont="1" applyFill="1" applyBorder="1" applyAlignment="1" applyProtection="1">
      <alignment horizontal="center" vertical="center" wrapText="1"/>
      <protection locked="0"/>
    </xf>
    <xf numFmtId="0" fontId="13" fillId="13" borderId="11" xfId="0" applyFont="1" applyFill="1" applyBorder="1" applyAlignment="1" applyProtection="1">
      <alignment horizontal="center" vertical="center" wrapText="1"/>
      <protection locked="0"/>
    </xf>
    <xf numFmtId="0" fontId="9" fillId="7" borderId="42" xfId="0" applyFont="1" applyFill="1" applyBorder="1" applyAlignment="1">
      <alignment horizontal="left" vertical="top" wrapText="1"/>
    </xf>
    <xf numFmtId="0" fontId="66" fillId="0" borderId="60" xfId="0" applyFont="1" applyFill="1" applyBorder="1" applyAlignment="1" applyProtection="1">
      <alignment horizontal="center" vertical="center"/>
      <protection locked="0"/>
    </xf>
    <xf numFmtId="0" fontId="65" fillId="0" borderId="61" xfId="0" applyFont="1" applyFill="1" applyBorder="1" applyAlignment="1">
      <alignment horizontal="center" vertical="center"/>
    </xf>
    <xf numFmtId="0" fontId="66" fillId="0" borderId="61" xfId="0" applyFont="1" applyFill="1" applyBorder="1" applyAlignment="1" applyProtection="1">
      <alignment horizontal="center" vertical="center"/>
      <protection locked="0"/>
    </xf>
    <xf numFmtId="0" fontId="65" fillId="0" borderId="24" xfId="0" applyFont="1" applyFill="1" applyBorder="1" applyAlignment="1">
      <alignment horizontal="center" vertical="center"/>
    </xf>
    <xf numFmtId="0" fontId="13" fillId="0" borderId="21" xfId="0" applyFont="1" applyBorder="1" applyAlignment="1" applyProtection="1">
      <alignment horizontal="center" vertical="center" wrapText="1"/>
      <protection locked="0"/>
    </xf>
    <xf numFmtId="0" fontId="0" fillId="0" borderId="56" xfId="0" applyBorder="1" applyAlignment="1">
      <alignment horizontal="center" vertical="center" wrapText="1"/>
    </xf>
    <xf numFmtId="0" fontId="0" fillId="0" borderId="62" xfId="0" applyBorder="1" applyAlignment="1">
      <alignment horizontal="center" vertical="center" wrapText="1"/>
    </xf>
    <xf numFmtId="0" fontId="13" fillId="0" borderId="63" xfId="0" applyFont="1" applyBorder="1" applyAlignment="1" applyProtection="1">
      <alignment horizontal="center" vertical="center" wrapText="1"/>
      <protection locked="0"/>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7" fillId="0" borderId="25" xfId="0" applyFont="1" applyBorder="1" applyAlignment="1">
      <alignment horizontal="center"/>
    </xf>
    <xf numFmtId="0" fontId="8" fillId="5" borderId="25" xfId="0" applyFont="1" applyFill="1" applyBorder="1" applyAlignment="1">
      <alignment horizontal="center" vertical="center"/>
    </xf>
    <xf numFmtId="0" fontId="39" fillId="0" borderId="25" xfId="0" applyFont="1" applyBorder="1" applyAlignment="1">
      <alignment horizontal="center" vertical="center" wrapText="1"/>
    </xf>
    <xf numFmtId="0" fontId="39" fillId="0" borderId="25" xfId="0" applyFont="1" applyBorder="1" applyAlignment="1">
      <alignment horizontal="center" vertical="center"/>
    </xf>
    <xf numFmtId="0" fontId="10" fillId="7" borderId="0" xfId="0" applyFont="1" applyFill="1" applyBorder="1" applyAlignment="1">
      <alignment horizontal="center"/>
    </xf>
    <xf numFmtId="0" fontId="13" fillId="14" borderId="63" xfId="0" applyFont="1" applyFill="1" applyBorder="1" applyAlignment="1" applyProtection="1">
      <alignment horizontal="left" vertical="center" wrapText="1"/>
      <protection locked="0"/>
    </xf>
    <xf numFmtId="0" fontId="0" fillId="14" borderId="63" xfId="0" applyFill="1" applyBorder="1" applyAlignment="1">
      <alignment horizontal="left" vertical="center" wrapText="1"/>
    </xf>
    <xf numFmtId="0" fontId="0" fillId="14" borderId="64" xfId="0" applyFill="1" applyBorder="1" applyAlignment="1">
      <alignment horizontal="left" vertical="center" wrapText="1"/>
    </xf>
    <xf numFmtId="0" fontId="2"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68" fillId="0" borderId="57" xfId="2" applyFont="1" applyBorder="1" applyAlignment="1">
      <alignment horizontal="center" vertical="center"/>
    </xf>
    <xf numFmtId="0" fontId="68" fillId="0" borderId="52" xfId="2" applyFont="1" applyBorder="1" applyAlignment="1">
      <alignment horizontal="center" vertical="center"/>
    </xf>
    <xf numFmtId="0" fontId="69" fillId="0" borderId="45" xfId="2" applyFont="1" applyBorder="1" applyAlignment="1">
      <alignment horizontal="center" vertical="center" wrapText="1"/>
    </xf>
    <xf numFmtId="0" fontId="69" fillId="0" borderId="2" xfId="2" applyFont="1" applyBorder="1" applyAlignment="1">
      <alignment horizontal="center" vertical="center" wrapText="1"/>
    </xf>
    <xf numFmtId="0" fontId="69" fillId="0" borderId="11" xfId="2" applyFont="1" applyBorder="1" applyAlignment="1">
      <alignment horizontal="center" vertical="center" wrapText="1"/>
    </xf>
    <xf numFmtId="0" fontId="49" fillId="0" borderId="2" xfId="2" applyFont="1" applyBorder="1" applyAlignment="1">
      <alignment vertical="top" wrapText="1"/>
    </xf>
    <xf numFmtId="0" fontId="50" fillId="0" borderId="2" xfId="2" applyFont="1" applyBorder="1" applyAlignment="1">
      <alignment vertical="top" wrapText="1"/>
    </xf>
    <xf numFmtId="0" fontId="50" fillId="0" borderId="11" xfId="2" applyFont="1" applyBorder="1" applyAlignment="1">
      <alignment vertical="top" wrapText="1"/>
    </xf>
    <xf numFmtId="0" fontId="80" fillId="0" borderId="42" xfId="2" applyFont="1" applyBorder="1" applyAlignment="1">
      <alignment horizontal="center" vertical="center" wrapText="1"/>
    </xf>
    <xf numFmtId="0" fontId="80" fillId="0" borderId="17" xfId="2" applyFont="1" applyBorder="1" applyAlignment="1">
      <alignment horizontal="center" vertical="center" wrapText="1"/>
    </xf>
    <xf numFmtId="0" fontId="48" fillId="5" borderId="44" xfId="2" applyFont="1" applyFill="1" applyBorder="1" applyAlignment="1">
      <alignment horizontal="left" vertical="center" wrapText="1"/>
    </xf>
    <xf numFmtId="0" fontId="48" fillId="5" borderId="42" xfId="2" applyFont="1" applyFill="1" applyBorder="1" applyAlignment="1">
      <alignment horizontal="left" vertical="center" wrapText="1"/>
    </xf>
    <xf numFmtId="0" fontId="48" fillId="5" borderId="17" xfId="2" applyFont="1" applyFill="1" applyBorder="1" applyAlignment="1">
      <alignment horizontal="left" vertical="center" wrapText="1"/>
    </xf>
    <xf numFmtId="0" fontId="80" fillId="0" borderId="42" xfId="2" applyFont="1" applyBorder="1" applyAlignment="1">
      <alignment horizontal="center" vertical="center"/>
    </xf>
    <xf numFmtId="0" fontId="80" fillId="0" borderId="17" xfId="2" applyFont="1" applyBorder="1" applyAlignment="1">
      <alignment horizontal="center" vertical="center"/>
    </xf>
    <xf numFmtId="0" fontId="3" fillId="0" borderId="44" xfId="2" applyFont="1" applyBorder="1" applyAlignment="1">
      <alignment horizontal="left" vertical="center"/>
    </xf>
    <xf numFmtId="0" fontId="3" fillId="0" borderId="42" xfId="2" applyFont="1" applyBorder="1" applyAlignment="1">
      <alignment horizontal="left" vertical="center"/>
    </xf>
    <xf numFmtId="0" fontId="52" fillId="5" borderId="40" xfId="2" applyFont="1" applyFill="1" applyBorder="1" applyAlignment="1">
      <alignment horizontal="center" vertical="center" wrapText="1"/>
    </xf>
    <xf numFmtId="0" fontId="52" fillId="5" borderId="41" xfId="2" applyFont="1" applyFill="1" applyBorder="1" applyAlignment="1">
      <alignment horizontal="center" vertical="center" wrapText="1"/>
    </xf>
    <xf numFmtId="0" fontId="52" fillId="5" borderId="39" xfId="2" applyFont="1" applyFill="1" applyBorder="1" applyAlignment="1">
      <alignment horizontal="center" vertical="center" wrapText="1"/>
    </xf>
    <xf numFmtId="0" fontId="53" fillId="0" borderId="44" xfId="2" applyFont="1" applyBorder="1" applyAlignment="1">
      <alignment horizontal="center" vertical="center" wrapText="1"/>
    </xf>
    <xf numFmtId="0" fontId="53" fillId="0" borderId="42" xfId="2" applyFont="1" applyBorder="1" applyAlignment="1">
      <alignment horizontal="center" vertical="center" wrapText="1"/>
    </xf>
    <xf numFmtId="0" fontId="53" fillId="0" borderId="66" xfId="2" applyFont="1" applyBorder="1" applyAlignment="1">
      <alignment horizontal="center" vertical="center" wrapText="1"/>
    </xf>
    <xf numFmtId="0" fontId="53" fillId="0" borderId="26" xfId="2" applyFont="1" applyBorder="1" applyAlignment="1">
      <alignment horizontal="center" vertical="center" wrapText="1"/>
    </xf>
    <xf numFmtId="0" fontId="39" fillId="0" borderId="67" xfId="2" applyNumberFormat="1" applyFont="1" applyBorder="1" applyAlignment="1">
      <alignment horizontal="center" vertical="center" wrapText="1"/>
    </xf>
    <xf numFmtId="0" fontId="39" fillId="0" borderId="17" xfId="2" applyNumberFormat="1" applyFont="1" applyBorder="1" applyAlignment="1">
      <alignment horizontal="center" vertical="center" wrapText="1"/>
    </xf>
    <xf numFmtId="0" fontId="39" fillId="0" borderId="30" xfId="2" applyNumberFormat="1" applyFont="1" applyBorder="1" applyAlignment="1">
      <alignment horizontal="center" vertical="center" wrapText="1"/>
    </xf>
    <xf numFmtId="0" fontId="39" fillId="0" borderId="68" xfId="2" applyNumberFormat="1" applyFont="1" applyBorder="1" applyAlignment="1">
      <alignment horizontal="center" vertical="center" wrapText="1"/>
    </xf>
    <xf numFmtId="0" fontId="52" fillId="5" borderId="67" xfId="2" applyFont="1" applyFill="1" applyBorder="1" applyAlignment="1">
      <alignment horizontal="center" vertical="center" wrapText="1"/>
    </xf>
    <xf numFmtId="0" fontId="52" fillId="5" borderId="42" xfId="2" applyFont="1" applyFill="1" applyBorder="1" applyAlignment="1">
      <alignment horizontal="center" vertical="center" wrapText="1"/>
    </xf>
    <xf numFmtId="0" fontId="52" fillId="5" borderId="69" xfId="2" applyFont="1" applyFill="1" applyBorder="1" applyAlignment="1">
      <alignment horizontal="center" vertical="center" wrapText="1"/>
    </xf>
    <xf numFmtId="0" fontId="47" fillId="0" borderId="18" xfId="2" applyFont="1" applyBorder="1" applyAlignment="1">
      <alignment horizontal="left" vertical="top" wrapText="1"/>
    </xf>
    <xf numFmtId="0" fontId="47" fillId="0" borderId="0" xfId="2" applyFont="1" applyBorder="1" applyAlignment="1">
      <alignment horizontal="left" vertical="top" wrapText="1"/>
    </xf>
    <xf numFmtId="0" fontId="48" fillId="5" borderId="18" xfId="2" applyFont="1" applyFill="1" applyBorder="1" applyAlignment="1">
      <alignment horizontal="left" vertical="center" wrapText="1"/>
    </xf>
    <xf numFmtId="0" fontId="48" fillId="5" borderId="0" xfId="2" applyFont="1" applyFill="1" applyBorder="1" applyAlignment="1">
      <alignment horizontal="left" vertical="center" wrapText="1"/>
    </xf>
    <xf numFmtId="0" fontId="48" fillId="5" borderId="9" xfId="2" applyFont="1" applyFill="1" applyBorder="1" applyAlignment="1">
      <alignment horizontal="left" vertical="center" wrapText="1"/>
    </xf>
    <xf numFmtId="0" fontId="47" fillId="0" borderId="9" xfId="2" applyFont="1" applyBorder="1" applyAlignment="1">
      <alignment horizontal="left" vertical="top" wrapText="1"/>
    </xf>
    <xf numFmtId="0" fontId="50" fillId="0" borderId="42" xfId="2" applyFont="1" applyBorder="1" applyAlignment="1">
      <alignment vertical="center" wrapText="1"/>
    </xf>
    <xf numFmtId="0" fontId="47" fillId="0" borderId="42" xfId="2" applyFont="1" applyBorder="1" applyAlignment="1">
      <alignment horizontal="center" vertical="center" wrapText="1"/>
    </xf>
    <xf numFmtId="0" fontId="2" fillId="0" borderId="70" xfId="2" applyFont="1" applyBorder="1" applyAlignment="1">
      <alignment horizontal="center" vertical="center" wrapText="1"/>
    </xf>
    <xf numFmtId="0" fontId="7" fillId="0" borderId="71" xfId="2" applyBorder="1" applyAlignment="1">
      <alignment horizontal="center" vertical="center" wrapText="1"/>
    </xf>
    <xf numFmtId="0" fontId="7" fillId="0" borderId="72" xfId="2" applyBorder="1" applyAlignment="1">
      <alignment horizontal="center" vertical="center" wrapText="1"/>
    </xf>
    <xf numFmtId="0" fontId="7" fillId="0" borderId="18" xfId="2" applyBorder="1" applyAlignment="1" applyProtection="1">
      <alignment horizontal="center" vertical="center"/>
      <protection locked="0"/>
    </xf>
    <xf numFmtId="0" fontId="7" fillId="0" borderId="0" xfId="2" applyBorder="1" applyAlignment="1" applyProtection="1">
      <alignment horizontal="center" vertical="center"/>
      <protection locked="0"/>
    </xf>
    <xf numFmtId="0" fontId="64" fillId="0" borderId="13" xfId="2" applyFont="1" applyBorder="1" applyAlignment="1" applyProtection="1">
      <alignment horizontal="center" vertical="center"/>
      <protection locked="0"/>
    </xf>
    <xf numFmtId="0" fontId="64" fillId="0" borderId="13" xfId="0" applyFont="1" applyBorder="1" applyAlignment="1">
      <alignment horizontal="center" vertical="center"/>
    </xf>
    <xf numFmtId="0" fontId="66" fillId="0" borderId="14" xfId="2" applyFont="1" applyBorder="1" applyAlignment="1" applyProtection="1">
      <alignment horizontal="center" vertical="center"/>
      <protection locked="0"/>
    </xf>
    <xf numFmtId="0" fontId="66" fillId="0" borderId="65" xfId="2" applyFont="1" applyBorder="1" applyAlignment="1" applyProtection="1">
      <alignment horizontal="center" vertical="center"/>
      <protection locked="0"/>
    </xf>
    <xf numFmtId="0" fontId="66" fillId="0" borderId="15" xfId="2" applyFont="1" applyBorder="1" applyAlignment="1" applyProtection="1">
      <alignment horizontal="center" vertical="center"/>
      <protection locked="0"/>
    </xf>
    <xf numFmtId="0" fontId="66" fillId="0" borderId="14" xfId="2" applyNumberFormat="1" applyFont="1" applyFill="1" applyBorder="1" applyAlignment="1" applyProtection="1">
      <alignment horizontal="center" vertical="center"/>
      <protection locked="0"/>
    </xf>
    <xf numFmtId="0" fontId="9" fillId="0" borderId="65" xfId="0" applyFont="1" applyFill="1" applyBorder="1" applyAlignment="1">
      <alignment horizontal="center" vertical="center"/>
    </xf>
    <xf numFmtId="0" fontId="9" fillId="0" borderId="15" xfId="0" applyFont="1" applyFill="1" applyBorder="1" applyAlignment="1">
      <alignment horizontal="center" vertical="center"/>
    </xf>
    <xf numFmtId="0" fontId="7" fillId="0" borderId="9" xfId="2" applyBorder="1" applyAlignment="1" applyProtection="1">
      <alignment horizontal="center" vertical="center"/>
      <protection locked="0"/>
    </xf>
    <xf numFmtId="0" fontId="50" fillId="0" borderId="0" xfId="2" applyFont="1" applyBorder="1" applyAlignment="1">
      <alignment vertical="center" wrapText="1"/>
    </xf>
    <xf numFmtId="0" fontId="50" fillId="0" borderId="42" xfId="2" applyFont="1" applyFill="1" applyBorder="1" applyAlignment="1">
      <alignment vertical="center" wrapText="1"/>
    </xf>
    <xf numFmtId="0" fontId="13" fillId="0" borderId="45"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9" fillId="0" borderId="59" xfId="0" applyFont="1" applyBorder="1" applyAlignment="1">
      <alignment vertical="top" wrapText="1"/>
    </xf>
    <xf numFmtId="0" fontId="9" fillId="0" borderId="76" xfId="0" applyFont="1" applyBorder="1" applyAlignment="1">
      <alignment vertical="top" wrapText="1"/>
    </xf>
    <xf numFmtId="0" fontId="19" fillId="0" borderId="11" xfId="0" applyFont="1" applyBorder="1" applyAlignment="1" applyProtection="1">
      <alignment horizontal="left" vertical="top" wrapText="1"/>
      <protection locked="0"/>
    </xf>
    <xf numFmtId="0" fontId="9" fillId="0" borderId="44" xfId="0" applyFont="1" applyBorder="1" applyAlignment="1">
      <alignment vertical="top" wrapText="1"/>
    </xf>
    <xf numFmtId="0" fontId="9" fillId="0" borderId="17" xfId="0" applyFont="1" applyBorder="1" applyAlignment="1">
      <alignment vertical="top" wrapText="1"/>
    </xf>
    <xf numFmtId="0" fontId="9" fillId="0" borderId="18" xfId="0" applyFont="1" applyBorder="1" applyAlignment="1">
      <alignment vertical="top" wrapText="1"/>
    </xf>
    <xf numFmtId="0" fontId="9" fillId="0" borderId="9" xfId="0" applyFont="1" applyBorder="1" applyAlignment="1">
      <alignment vertical="top" wrapText="1"/>
    </xf>
    <xf numFmtId="0" fontId="9" fillId="7" borderId="73" xfId="0" applyFont="1" applyFill="1" applyBorder="1" applyAlignment="1">
      <alignment horizontal="left" vertical="top" wrapText="1"/>
    </xf>
    <xf numFmtId="0" fontId="9" fillId="7" borderId="74" xfId="0" applyFont="1" applyFill="1" applyBorder="1" applyAlignment="1">
      <alignment horizontal="left" vertical="top" wrapText="1"/>
    </xf>
    <xf numFmtId="0" fontId="9" fillId="7" borderId="75" xfId="0" applyFont="1" applyFill="1" applyBorder="1" applyAlignment="1">
      <alignment horizontal="left" vertical="top" wrapText="1"/>
    </xf>
    <xf numFmtId="0" fontId="9" fillId="0" borderId="0" xfId="0" applyFont="1" applyBorder="1" applyAlignment="1">
      <alignment vertical="top" wrapText="1"/>
    </xf>
    <xf numFmtId="0" fontId="13" fillId="0" borderId="19" xfId="0" applyFont="1" applyBorder="1" applyAlignment="1" applyProtection="1">
      <alignment horizontal="left" vertical="center" wrapText="1"/>
      <protection locked="0"/>
    </xf>
    <xf numFmtId="0" fontId="13" fillId="0" borderId="77" xfId="0" applyFont="1" applyBorder="1" applyAlignment="1" applyProtection="1">
      <alignment horizontal="left" vertical="center" wrapText="1"/>
      <protection locked="0"/>
    </xf>
    <xf numFmtId="0" fontId="13" fillId="0" borderId="20" xfId="0" applyFont="1" applyBorder="1" applyAlignment="1" applyProtection="1">
      <alignment horizontal="left" vertical="center" wrapText="1"/>
      <protection locked="0"/>
    </xf>
    <xf numFmtId="0" fontId="7" fillId="0" borderId="45" xfId="0" applyFont="1" applyBorder="1" applyAlignment="1">
      <alignment vertical="top" wrapText="1"/>
    </xf>
    <xf numFmtId="0" fontId="0" fillId="0" borderId="2" xfId="0" applyBorder="1" applyAlignment="1">
      <alignment vertical="top" wrapText="1"/>
    </xf>
    <xf numFmtId="0" fontId="13" fillId="0" borderId="78" xfId="0" applyFont="1" applyBorder="1" applyAlignment="1" applyProtection="1">
      <alignment horizontal="left" vertical="center" wrapText="1"/>
      <protection locked="0"/>
    </xf>
    <xf numFmtId="0" fontId="13" fillId="0" borderId="79" xfId="0" applyFont="1" applyBorder="1" applyAlignment="1" applyProtection="1">
      <alignment horizontal="left" vertical="center" wrapText="1"/>
      <protection locked="0"/>
    </xf>
    <xf numFmtId="0" fontId="13" fillId="0" borderId="80" xfId="0" applyFont="1" applyBorder="1" applyAlignment="1" applyProtection="1">
      <alignment horizontal="left" vertical="center" wrapText="1"/>
      <protection locked="0"/>
    </xf>
    <xf numFmtId="0" fontId="13" fillId="0" borderId="81" xfId="0" applyFont="1" applyBorder="1" applyAlignment="1" applyProtection="1">
      <alignment horizontal="left" vertical="center" wrapText="1"/>
      <protection locked="0"/>
    </xf>
    <xf numFmtId="0" fontId="13" fillId="0" borderId="82" xfId="0" applyFont="1" applyBorder="1" applyAlignment="1" applyProtection="1">
      <alignment horizontal="left" vertical="center" wrapText="1"/>
      <protection locked="0"/>
    </xf>
    <xf numFmtId="0" fontId="13" fillId="0" borderId="83" xfId="0" applyFont="1" applyBorder="1" applyAlignment="1" applyProtection="1">
      <alignment horizontal="left" vertical="center" wrapText="1"/>
      <protection locked="0"/>
    </xf>
    <xf numFmtId="0" fontId="9" fillId="0" borderId="42" xfId="0" applyFont="1" applyBorder="1" applyAlignment="1">
      <alignment vertical="top" wrapText="1"/>
    </xf>
    <xf numFmtId="0" fontId="7" fillId="0" borderId="2" xfId="0" applyFont="1" applyBorder="1" applyAlignment="1">
      <alignment vertical="top" wrapText="1"/>
    </xf>
    <xf numFmtId="0" fontId="0" fillId="0" borderId="11" xfId="0" applyBorder="1" applyAlignment="1">
      <alignment vertical="top" wrapText="1"/>
    </xf>
    <xf numFmtId="0" fontId="9" fillId="0" borderId="14" xfId="0" applyFont="1" applyBorder="1" applyAlignment="1">
      <alignment vertical="top" wrapText="1"/>
    </xf>
    <xf numFmtId="0" fontId="9" fillId="0" borderId="15" xfId="0" applyFont="1" applyBorder="1" applyAlignment="1">
      <alignment vertical="top" wrapText="1"/>
    </xf>
    <xf numFmtId="0" fontId="9" fillId="0" borderId="65" xfId="0" applyFont="1" applyBorder="1" applyAlignment="1">
      <alignment vertical="top" wrapText="1"/>
    </xf>
    <xf numFmtId="0" fontId="18" fillId="0" borderId="18" xfId="0" applyFont="1" applyBorder="1" applyAlignment="1">
      <alignment vertical="top" wrapText="1"/>
    </xf>
    <xf numFmtId="0" fontId="18" fillId="0" borderId="9" xfId="0" applyFont="1" applyBorder="1" applyAlignment="1">
      <alignment vertical="top" wrapText="1"/>
    </xf>
    <xf numFmtId="0" fontId="9" fillId="0" borderId="18" xfId="0" applyFont="1" applyBorder="1" applyAlignment="1">
      <alignment horizontal="left" vertical="top" wrapText="1" indent="2"/>
    </xf>
    <xf numFmtId="0" fontId="9" fillId="0" borderId="0" xfId="0" applyFont="1" applyBorder="1" applyAlignment="1">
      <alignment horizontal="left" vertical="top" wrapText="1" indent="2"/>
    </xf>
    <xf numFmtId="0" fontId="9" fillId="0" borderId="9" xfId="0" applyFont="1" applyBorder="1" applyAlignment="1">
      <alignment horizontal="left" vertical="top" wrapText="1" indent="2"/>
    </xf>
    <xf numFmtId="0" fontId="9" fillId="0" borderId="45" xfId="0" applyFont="1" applyBorder="1" applyAlignment="1">
      <alignment horizontal="left" vertical="top" wrapText="1" indent="2"/>
    </xf>
    <xf numFmtId="0" fontId="9" fillId="0" borderId="2" xfId="0" applyFont="1" applyBorder="1" applyAlignment="1">
      <alignment horizontal="left" vertical="top" wrapText="1" indent="2"/>
    </xf>
    <xf numFmtId="0" fontId="9" fillId="0" borderId="11" xfId="0" applyFont="1" applyBorder="1" applyAlignment="1">
      <alignment horizontal="left" vertical="top" wrapText="1" indent="2"/>
    </xf>
    <xf numFmtId="0" fontId="9" fillId="0" borderId="44" xfId="0" applyFont="1" applyBorder="1" applyAlignment="1">
      <alignment horizontal="center" vertical="top" wrapText="1"/>
    </xf>
    <xf numFmtId="0" fontId="9" fillId="0" borderId="42" xfId="0" applyFont="1" applyBorder="1" applyAlignment="1">
      <alignment horizontal="center" vertical="top" wrapText="1"/>
    </xf>
    <xf numFmtId="0" fontId="9" fillId="0" borderId="17" xfId="0" applyFont="1" applyBorder="1" applyAlignment="1">
      <alignment horizontal="center" vertical="top" wrapText="1"/>
    </xf>
    <xf numFmtId="0" fontId="9" fillId="0" borderId="69" xfId="0" applyFont="1" applyBorder="1" applyAlignment="1">
      <alignment horizontal="left" vertical="top" wrapText="1"/>
    </xf>
    <xf numFmtId="0" fontId="19" fillId="0" borderId="85" xfId="0" applyFont="1" applyBorder="1" applyAlignment="1" applyProtection="1">
      <alignment horizontal="center" vertical="top" wrapText="1"/>
      <protection locked="0"/>
    </xf>
    <xf numFmtId="0" fontId="2" fillId="0" borderId="42" xfId="0" applyFont="1" applyBorder="1" applyAlignment="1">
      <alignment horizontal="center" vertical="center" wrapText="1"/>
    </xf>
    <xf numFmtId="0" fontId="7" fillId="0" borderId="42" xfId="0" applyFont="1" applyBorder="1" applyAlignment="1">
      <alignment horizontal="center" vertical="center" wrapText="1"/>
    </xf>
    <xf numFmtId="0" fontId="0" fillId="0" borderId="0" xfId="0" applyAlignment="1">
      <alignment horizontal="center" wrapText="1"/>
    </xf>
    <xf numFmtId="0" fontId="12" fillId="0" borderId="84" xfId="0" applyFont="1" applyBorder="1" applyAlignment="1" applyProtection="1">
      <alignment horizontal="center" vertical="center" wrapText="1"/>
      <protection locked="0"/>
    </xf>
    <xf numFmtId="0" fontId="17" fillId="0" borderId="63" xfId="0" applyFont="1" applyBorder="1" applyAlignment="1">
      <alignment horizontal="center" vertical="center" wrapText="1"/>
    </xf>
    <xf numFmtId="0" fontId="12" fillId="0" borderId="63" xfId="0" applyFont="1" applyBorder="1" applyAlignment="1" applyProtection="1">
      <alignment horizontal="center" vertical="center" wrapText="1"/>
      <protection locked="0"/>
    </xf>
    <xf numFmtId="0" fontId="17" fillId="0" borderId="64" xfId="0" applyFont="1" applyBorder="1" applyAlignment="1">
      <alignment horizontal="center" vertical="center" wrapText="1"/>
    </xf>
    <xf numFmtId="0" fontId="66" fillId="0" borderId="60" xfId="0" applyFont="1" applyBorder="1" applyAlignment="1" applyProtection="1">
      <alignment horizontal="center" vertical="center" wrapText="1"/>
    </xf>
    <xf numFmtId="0" fontId="65" fillId="0" borderId="61" xfId="0" applyFont="1" applyBorder="1" applyAlignment="1" applyProtection="1">
      <alignment horizontal="center" vertical="center" wrapText="1"/>
    </xf>
    <xf numFmtId="0" fontId="66" fillId="0" borderId="61" xfId="0" applyFont="1" applyBorder="1" applyAlignment="1" applyProtection="1">
      <alignment horizontal="center" vertical="center" wrapText="1"/>
    </xf>
    <xf numFmtId="0" fontId="66" fillId="0" borderId="24" xfId="0" applyFont="1" applyBorder="1" applyAlignment="1" applyProtection="1">
      <alignment horizontal="center" vertical="center" wrapText="1"/>
    </xf>
    <xf numFmtId="0" fontId="9" fillId="0" borderId="58" xfId="0" applyFont="1" applyBorder="1" applyAlignment="1">
      <alignment horizontal="center" vertical="top" wrapText="1"/>
    </xf>
    <xf numFmtId="0" fontId="9" fillId="0" borderId="43" xfId="0" applyFont="1" applyBorder="1" applyAlignment="1">
      <alignment horizontal="center" vertical="top" wrapText="1"/>
    </xf>
    <xf numFmtId="0" fontId="19" fillId="0" borderId="60" xfId="0" applyFont="1" applyBorder="1" applyAlignment="1" applyProtection="1">
      <alignment horizontal="center" vertical="top" wrapText="1"/>
      <protection locked="0"/>
    </xf>
    <xf numFmtId="0" fontId="19" fillId="0" borderId="61" xfId="0" applyFont="1" applyBorder="1" applyAlignment="1" applyProtection="1">
      <alignment horizontal="center" vertical="top" wrapText="1"/>
      <protection locked="0"/>
    </xf>
    <xf numFmtId="0" fontId="3" fillId="0" borderId="21" xfId="0" applyFont="1" applyBorder="1" applyAlignment="1">
      <alignment horizontal="left" vertical="top" wrapText="1"/>
    </xf>
    <xf numFmtId="0" fontId="3" fillId="0" borderId="6" xfId="0" applyFont="1" applyBorder="1" applyAlignment="1">
      <alignment horizontal="left" vertical="top" wrapText="1"/>
    </xf>
    <xf numFmtId="0" fontId="14" fillId="0" borderId="81" xfId="0" applyFont="1" applyBorder="1" applyAlignment="1" applyProtection="1">
      <alignment horizontal="left" vertical="center" wrapText="1"/>
      <protection locked="0"/>
    </xf>
    <xf numFmtId="0" fontId="14" fillId="0" borderId="83" xfId="0" applyFont="1" applyBorder="1" applyAlignment="1" applyProtection="1">
      <alignment horizontal="left" vertical="center" wrapText="1"/>
      <protection locked="0"/>
    </xf>
    <xf numFmtId="0" fontId="14" fillId="0" borderId="19"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22"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0" xfId="0" applyFont="1" applyBorder="1" applyAlignment="1">
      <alignment horizontal="center" wrapText="1"/>
    </xf>
    <xf numFmtId="0" fontId="10" fillId="0" borderId="0" xfId="0" applyFont="1" applyBorder="1" applyAlignment="1">
      <alignment horizontal="center"/>
    </xf>
    <xf numFmtId="0" fontId="39" fillId="0" borderId="25" xfId="0" applyNumberFormat="1" applyFont="1" applyBorder="1" applyAlignment="1">
      <alignment horizontal="center" vertical="center"/>
    </xf>
    <xf numFmtId="0" fontId="3" fillId="0" borderId="44" xfId="0" applyFont="1" applyBorder="1" applyAlignment="1">
      <alignment horizontal="left" vertical="top" wrapText="1"/>
    </xf>
    <xf numFmtId="0" fontId="3" fillId="0" borderId="17" xfId="0" applyFont="1" applyBorder="1" applyAlignment="1">
      <alignment horizontal="left" vertical="top" wrapText="1"/>
    </xf>
    <xf numFmtId="0" fontId="3" fillId="0" borderId="42" xfId="0" applyFont="1" applyBorder="1" applyAlignment="1">
      <alignment horizontal="left" vertical="top" wrapText="1"/>
    </xf>
    <xf numFmtId="0" fontId="15" fillId="0" borderId="45" xfId="0" applyFont="1" applyBorder="1" applyAlignment="1">
      <alignment wrapText="1"/>
    </xf>
    <xf numFmtId="0" fontId="15" fillId="0" borderId="11" xfId="0" applyFont="1" applyBorder="1" applyAlignment="1">
      <alignment wrapText="1"/>
    </xf>
    <xf numFmtId="0" fontId="14" fillId="0" borderId="78" xfId="0" applyFont="1" applyBorder="1" applyAlignment="1" applyProtection="1">
      <alignment horizontal="left" vertical="center" wrapText="1"/>
      <protection locked="0"/>
    </xf>
    <xf numFmtId="0" fontId="14" fillId="0" borderId="79" xfId="0" applyFont="1" applyBorder="1" applyAlignment="1" applyProtection="1">
      <alignment horizontal="left" vertical="center" wrapText="1"/>
      <protection locked="0"/>
    </xf>
    <xf numFmtId="0" fontId="3" fillId="0" borderId="45"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4" xfId="0" applyFont="1" applyBorder="1" applyAlignment="1">
      <alignment vertical="top" wrapText="1"/>
    </xf>
    <xf numFmtId="0" fontId="3" fillId="0" borderId="65" xfId="0" applyFont="1" applyBorder="1" applyAlignment="1">
      <alignment vertical="top" wrapText="1"/>
    </xf>
    <xf numFmtId="0" fontId="3" fillId="0" borderId="15" xfId="0" applyFont="1" applyBorder="1" applyAlignment="1">
      <alignment vertical="top" wrapText="1"/>
    </xf>
    <xf numFmtId="0" fontId="66" fillId="0" borderId="60" xfId="0" applyFont="1" applyBorder="1" applyAlignment="1" applyProtection="1">
      <alignment horizontal="center" vertical="center" wrapText="1"/>
      <protection locked="0"/>
    </xf>
    <xf numFmtId="0" fontId="66" fillId="0" borderId="61" xfId="0" applyFont="1" applyBorder="1" applyAlignment="1" applyProtection="1">
      <alignment horizontal="center" vertical="center" wrapText="1"/>
      <protection locked="0"/>
    </xf>
    <xf numFmtId="0" fontId="66" fillId="0" borderId="24" xfId="0" applyFont="1" applyBorder="1" applyAlignment="1" applyProtection="1">
      <alignment horizontal="center" vertical="center" wrapText="1"/>
      <protection locked="0"/>
    </xf>
    <xf numFmtId="0" fontId="13" fillId="0" borderId="4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2" xfId="0" applyFont="1" applyBorder="1" applyAlignment="1">
      <alignment horizontal="center" vertical="center" wrapText="1"/>
    </xf>
    <xf numFmtId="0" fontId="16" fillId="0" borderId="45"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4" fillId="0" borderId="80" xfId="0" applyFont="1" applyBorder="1" applyAlignment="1" applyProtection="1">
      <alignment horizontal="left" vertical="center" wrapText="1"/>
      <protection locked="0"/>
    </xf>
    <xf numFmtId="0" fontId="14" fillId="0" borderId="77" xfId="0" applyFont="1" applyBorder="1" applyAlignment="1" applyProtection="1">
      <alignment horizontal="left" vertical="center" wrapText="1"/>
      <protection locked="0"/>
    </xf>
    <xf numFmtId="0" fontId="14" fillId="0" borderId="82" xfId="0" applyFont="1" applyBorder="1" applyAlignment="1" applyProtection="1">
      <alignment horizontal="left" vertical="center" wrapText="1"/>
      <protection locked="0"/>
    </xf>
    <xf numFmtId="0" fontId="12" fillId="0" borderId="21" xfId="0" applyFont="1" applyBorder="1" applyAlignment="1" applyProtection="1">
      <alignment horizontal="center" vertical="center" wrapText="1"/>
      <protection locked="0"/>
    </xf>
    <xf numFmtId="0" fontId="17" fillId="0" borderId="56"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62" xfId="0" applyFont="1" applyBorder="1" applyAlignment="1">
      <alignment horizontal="center" vertical="center" wrapText="1"/>
    </xf>
    <xf numFmtId="0" fontId="12" fillId="0" borderId="60" xfId="0" applyFont="1" applyBorder="1" applyAlignment="1" applyProtection="1">
      <alignment horizontal="center" vertical="center" wrapText="1"/>
      <protection locked="0"/>
    </xf>
    <xf numFmtId="0" fontId="17" fillId="0" borderId="61" xfId="0" applyFont="1" applyBorder="1" applyAlignment="1">
      <alignment horizontal="center" vertical="center" wrapText="1"/>
    </xf>
    <xf numFmtId="0" fontId="17" fillId="0" borderId="24" xfId="0" applyFont="1" applyBorder="1" applyAlignment="1">
      <alignment horizontal="center" vertical="center" wrapText="1"/>
    </xf>
    <xf numFmtId="0" fontId="16" fillId="0" borderId="102" xfId="0" applyFont="1" applyBorder="1" applyAlignment="1" applyProtection="1">
      <alignment horizontal="left" vertical="center" wrapText="1"/>
      <protection locked="0"/>
    </xf>
    <xf numFmtId="0" fontId="3" fillId="0" borderId="44" xfId="0" applyFont="1" applyBorder="1" applyAlignment="1">
      <alignment vertical="center" wrapText="1"/>
    </xf>
    <xf numFmtId="0" fontId="3" fillId="0" borderId="42" xfId="0" applyFont="1" applyBorder="1" applyAlignment="1">
      <alignment vertical="center" wrapText="1"/>
    </xf>
    <xf numFmtId="0" fontId="3" fillId="0" borderId="0" xfId="0" applyFont="1" applyBorder="1" applyAlignment="1">
      <alignment vertical="center" wrapText="1"/>
    </xf>
    <xf numFmtId="0" fontId="3" fillId="0" borderId="17" xfId="0" applyFont="1" applyBorder="1" applyAlignment="1">
      <alignment vertical="center" wrapText="1"/>
    </xf>
    <xf numFmtId="0" fontId="0" fillId="0" borderId="17" xfId="0" applyBorder="1" applyAlignment="1">
      <alignment horizontal="left" vertical="top" wrapText="1"/>
    </xf>
    <xf numFmtId="0" fontId="7" fillId="0" borderId="4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0" fillId="0" borderId="11" xfId="0" applyBorder="1" applyAlignment="1">
      <alignment horizontal="center" vertical="center" wrapText="1"/>
    </xf>
    <xf numFmtId="0" fontId="12" fillId="0" borderId="106" xfId="0" applyFont="1" applyBorder="1" applyAlignment="1" applyProtection="1">
      <alignment horizontal="center" vertical="center" wrapText="1"/>
      <protection locked="0"/>
    </xf>
    <xf numFmtId="0" fontId="17" fillId="0" borderId="104" xfId="0" applyFont="1" applyBorder="1" applyAlignment="1">
      <alignment horizontal="center" vertical="center" wrapText="1"/>
    </xf>
    <xf numFmtId="0" fontId="17" fillId="0" borderId="105" xfId="0" applyFont="1" applyBorder="1" applyAlignment="1">
      <alignment horizontal="center" vertical="center" wrapText="1"/>
    </xf>
    <xf numFmtId="0" fontId="66" fillId="0" borderId="21" xfId="0" applyFont="1" applyBorder="1" applyAlignment="1" applyProtection="1">
      <alignment horizontal="center" vertical="center" wrapText="1"/>
      <protection locked="0"/>
    </xf>
    <xf numFmtId="0" fontId="66" fillId="0" borderId="56" xfId="0" applyFont="1" applyBorder="1" applyAlignment="1" applyProtection="1">
      <alignment horizontal="center" vertical="center" wrapText="1"/>
      <protection locked="0"/>
    </xf>
    <xf numFmtId="0" fontId="65" fillId="0" borderId="56" xfId="0" applyFont="1" applyBorder="1" applyAlignment="1">
      <alignment horizontal="center" vertical="center" wrapText="1"/>
    </xf>
    <xf numFmtId="0" fontId="65" fillId="0" borderId="62" xfId="0" applyFont="1" applyBorder="1" applyAlignment="1">
      <alignment horizontal="center" vertical="center" wrapText="1"/>
    </xf>
    <xf numFmtId="0" fontId="8" fillId="5" borderId="32" xfId="0" applyFont="1" applyFill="1" applyBorder="1" applyAlignment="1">
      <alignment horizontal="center" vertical="center"/>
    </xf>
    <xf numFmtId="0" fontId="8" fillId="5" borderId="0" xfId="0" applyFont="1" applyFill="1" applyBorder="1" applyAlignment="1">
      <alignment horizontal="center" vertical="center"/>
    </xf>
    <xf numFmtId="0" fontId="8" fillId="5" borderId="40" xfId="0" applyFont="1" applyFill="1" applyBorder="1" applyAlignment="1">
      <alignment horizontal="center" vertical="center"/>
    </xf>
    <xf numFmtId="0" fontId="8" fillId="5" borderId="41" xfId="0" applyFont="1" applyFill="1" applyBorder="1" applyAlignment="1">
      <alignment horizontal="center" vertical="center"/>
    </xf>
    <xf numFmtId="0" fontId="3" fillId="0" borderId="5" xfId="0" applyFont="1" applyBorder="1" applyAlignment="1">
      <alignment horizontal="left" vertical="top" wrapText="1"/>
    </xf>
    <xf numFmtId="0" fontId="0" fillId="0" borderId="5" xfId="0" applyBorder="1" applyAlignment="1">
      <alignment horizontal="left" vertical="top" wrapText="1"/>
    </xf>
    <xf numFmtId="0" fontId="7" fillId="0" borderId="27" xfId="0" applyFont="1" applyBorder="1" applyAlignment="1">
      <alignment horizontal="center" vertical="center"/>
    </xf>
    <xf numFmtId="0" fontId="7" fillId="0" borderId="43" xfId="0" applyFont="1" applyBorder="1" applyAlignment="1">
      <alignment horizontal="center" vertical="center"/>
    </xf>
    <xf numFmtId="0" fontId="3" fillId="0" borderId="86" xfId="0" applyFont="1" applyBorder="1" applyAlignment="1">
      <alignment horizontal="center" vertical="center" wrapText="1"/>
    </xf>
    <xf numFmtId="0" fontId="3" fillId="0" borderId="89" xfId="0" applyFont="1" applyBorder="1" applyAlignment="1">
      <alignment horizontal="center" vertical="center" wrapText="1"/>
    </xf>
    <xf numFmtId="0" fontId="3" fillId="0" borderId="88" xfId="0" applyFont="1" applyBorder="1" applyAlignment="1">
      <alignment horizontal="center" vertical="center" wrapText="1"/>
    </xf>
    <xf numFmtId="0" fontId="9" fillId="0" borderId="16" xfId="0" applyFont="1" applyBorder="1" applyAlignment="1">
      <alignment horizontal="left" vertical="center" wrapText="1"/>
    </xf>
    <xf numFmtId="0" fontId="9" fillId="0" borderId="90" xfId="0" applyFont="1" applyBorder="1" applyAlignment="1">
      <alignment horizontal="left" vertical="center" wrapText="1"/>
    </xf>
    <xf numFmtId="0" fontId="3" fillId="0" borderId="87" xfId="0" applyFont="1" applyBorder="1" applyAlignment="1">
      <alignment horizontal="center" vertical="center" wrapText="1"/>
    </xf>
    <xf numFmtId="0" fontId="2"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15" xfId="0" applyFont="1" applyBorder="1" applyAlignment="1">
      <alignment horizontal="center" vertical="center" wrapText="1"/>
    </xf>
    <xf numFmtId="0" fontId="9" fillId="0" borderId="14" xfId="0" applyFont="1" applyBorder="1" applyAlignment="1">
      <alignment horizontal="left" vertical="center" wrapText="1"/>
    </xf>
    <xf numFmtId="0" fontId="9" fillId="0" borderId="65" xfId="0" applyFont="1" applyBorder="1" applyAlignment="1">
      <alignment horizontal="left" vertical="center" wrapText="1"/>
    </xf>
    <xf numFmtId="0" fontId="7" fillId="0" borderId="11" xfId="0" applyFont="1" applyBorder="1" applyAlignment="1" applyProtection="1">
      <alignment horizontal="center" vertical="center" wrapText="1"/>
      <protection locked="0"/>
    </xf>
    <xf numFmtId="0" fontId="13" fillId="0" borderId="90" xfId="0" applyFont="1" applyBorder="1" applyAlignment="1">
      <alignment horizontal="center" vertical="center" wrapText="1"/>
    </xf>
    <xf numFmtId="0" fontId="13" fillId="0" borderId="91" xfId="0" applyFont="1" applyBorder="1" applyAlignment="1">
      <alignment horizontal="center" vertical="center" wrapText="1"/>
    </xf>
    <xf numFmtId="0" fontId="16" fillId="0" borderId="7" xfId="0" applyFont="1" applyBorder="1" applyAlignment="1" applyProtection="1">
      <alignment horizontal="left" vertical="center" wrapText="1"/>
      <protection locked="0"/>
    </xf>
    <xf numFmtId="0" fontId="16" fillId="0" borderId="103" xfId="0" applyFont="1" applyBorder="1" applyAlignment="1" applyProtection="1">
      <alignment horizontal="left" vertical="center" wrapText="1"/>
      <protection locked="0"/>
    </xf>
    <xf numFmtId="0" fontId="66" fillId="7" borderId="61" xfId="0" applyFont="1" applyFill="1" applyBorder="1" applyAlignment="1" applyProtection="1">
      <alignment horizontal="center" vertical="center" wrapText="1"/>
      <protection locked="0"/>
    </xf>
    <xf numFmtId="0" fontId="66" fillId="7" borderId="61" xfId="0" applyFont="1" applyFill="1" applyBorder="1" applyAlignment="1">
      <alignment horizontal="center" vertical="center" wrapText="1"/>
    </xf>
    <xf numFmtId="0" fontId="66" fillId="7" borderId="24" xfId="0" applyFont="1" applyFill="1" applyBorder="1" applyAlignment="1">
      <alignment horizontal="center" vertical="center" wrapText="1"/>
    </xf>
    <xf numFmtId="0" fontId="7" fillId="0" borderId="25" xfId="0" applyFont="1" applyBorder="1" applyAlignment="1">
      <alignment horizontal="center" vertical="center"/>
    </xf>
    <xf numFmtId="0" fontId="17" fillId="0" borderId="40" xfId="0" applyFont="1" applyBorder="1" applyAlignment="1">
      <alignment horizontal="center" vertical="center" wrapText="1"/>
    </xf>
    <xf numFmtId="0" fontId="0" fillId="0" borderId="39" xfId="0" applyBorder="1" applyAlignment="1">
      <alignment horizontal="center" vertical="center" wrapText="1"/>
    </xf>
    <xf numFmtId="0" fontId="7" fillId="0" borderId="25" xfId="0" applyFont="1" applyBorder="1" applyAlignment="1">
      <alignment horizontal="center" wrapText="1"/>
    </xf>
    <xf numFmtId="0" fontId="27" fillId="4" borderId="41" xfId="0" applyFont="1" applyFill="1" applyBorder="1" applyAlignment="1">
      <alignment horizontal="center" vertical="center"/>
    </xf>
    <xf numFmtId="0" fontId="27" fillId="4" borderId="39" xfId="0" applyFont="1" applyFill="1" applyBorder="1" applyAlignment="1">
      <alignment horizontal="center" vertical="center"/>
    </xf>
    <xf numFmtId="0" fontId="23" fillId="0" borderId="38"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8" xfId="0" applyFont="1" applyBorder="1" applyAlignment="1">
      <alignment horizontal="center" vertical="center" wrapText="1"/>
    </xf>
    <xf numFmtId="0" fontId="17" fillId="0" borderId="39" xfId="0" applyFont="1" applyBorder="1" applyAlignment="1">
      <alignment horizontal="center" vertical="center" wrapText="1"/>
    </xf>
    <xf numFmtId="0" fontId="7" fillId="3" borderId="40"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45" fillId="0" borderId="40" xfId="0" applyFont="1" applyBorder="1" applyAlignment="1">
      <alignment horizontal="center" vertical="center" wrapText="1"/>
    </xf>
    <xf numFmtId="0" fontId="45" fillId="0" borderId="39" xfId="0" applyFont="1" applyBorder="1" applyAlignment="1">
      <alignment horizontal="center" vertical="center" wrapText="1"/>
    </xf>
    <xf numFmtId="0" fontId="7" fillId="9" borderId="30" xfId="0" applyFont="1" applyFill="1" applyBorder="1" applyAlignment="1">
      <alignment horizontal="center" vertical="center" wrapText="1"/>
    </xf>
    <xf numFmtId="0" fontId="7" fillId="9" borderId="28" xfId="0" applyFont="1" applyFill="1" applyBorder="1" applyAlignment="1">
      <alignment horizontal="center" vertical="center" wrapText="1"/>
    </xf>
    <xf numFmtId="0" fontId="28" fillId="5" borderId="0" xfId="0" applyFont="1" applyFill="1" applyBorder="1" applyAlignment="1">
      <alignment horizontal="center" vertical="center" wrapText="1"/>
    </xf>
    <xf numFmtId="0" fontId="28" fillId="5" borderId="31" xfId="0" applyFont="1" applyFill="1" applyBorder="1" applyAlignment="1">
      <alignment horizontal="center" vertical="center" wrapText="1"/>
    </xf>
    <xf numFmtId="164" fontId="28" fillId="5" borderId="41" xfId="0" applyNumberFormat="1" applyFont="1" applyFill="1" applyBorder="1" applyAlignment="1">
      <alignment horizontal="center" vertical="center" wrapText="1"/>
    </xf>
    <xf numFmtId="164" fontId="28" fillId="5" borderId="39" xfId="0" applyNumberFormat="1" applyFont="1" applyFill="1" applyBorder="1" applyAlignment="1">
      <alignment horizontal="center" vertical="center" wrapText="1"/>
    </xf>
    <xf numFmtId="0" fontId="23" fillId="15" borderId="40" xfId="0" applyFont="1" applyFill="1" applyBorder="1" applyAlignment="1">
      <alignment horizontal="left" vertical="center"/>
    </xf>
    <xf numFmtId="0" fontId="0" fillId="0" borderId="41" xfId="0" applyBorder="1" applyAlignment="1">
      <alignment horizontal="left" vertical="center"/>
    </xf>
    <xf numFmtId="0" fontId="0" fillId="0" borderId="39" xfId="0" applyBorder="1" applyAlignment="1">
      <alignment horizontal="left" vertical="center"/>
    </xf>
    <xf numFmtId="0" fontId="44" fillId="8" borderId="40" xfId="0" applyFont="1" applyFill="1" applyBorder="1" applyAlignment="1">
      <alignment horizontal="left" vertical="center" wrapText="1"/>
    </xf>
    <xf numFmtId="0" fontId="44" fillId="8" borderId="41" xfId="0" applyFont="1" applyFill="1" applyBorder="1" applyAlignment="1">
      <alignment horizontal="left" vertical="center" wrapText="1"/>
    </xf>
    <xf numFmtId="0" fontId="45" fillId="8" borderId="39" xfId="0" applyFont="1" applyFill="1" applyBorder="1" applyAlignment="1">
      <alignment horizontal="left" vertical="center" wrapText="1"/>
    </xf>
    <xf numFmtId="0" fontId="45" fillId="0" borderId="40" xfId="0" applyFont="1" applyBorder="1" applyAlignment="1"/>
    <xf numFmtId="0" fontId="45" fillId="0" borderId="41" xfId="0" applyFont="1" applyBorder="1" applyAlignment="1"/>
    <xf numFmtId="0" fontId="45" fillId="0" borderId="39" xfId="0" applyFont="1" applyBorder="1" applyAlignment="1"/>
    <xf numFmtId="0" fontId="46" fillId="0" borderId="37" xfId="0" applyFont="1" applyBorder="1" applyAlignment="1">
      <alignment horizontal="center" wrapText="1"/>
    </xf>
    <xf numFmtId="0" fontId="36" fillId="0" borderId="37" xfId="0" applyFont="1" applyBorder="1" applyAlignment="1"/>
    <xf numFmtId="0" fontId="46" fillId="0" borderId="40" xfId="0" applyFont="1" applyBorder="1" applyAlignment="1">
      <alignment horizontal="center" vertical="center" wrapText="1"/>
    </xf>
    <xf numFmtId="0" fontId="0" fillId="0" borderId="41" xfId="0" applyBorder="1" applyAlignment="1">
      <alignment vertical="center"/>
    </xf>
    <xf numFmtId="0" fontId="0" fillId="0" borderId="39" xfId="0" applyBorder="1" applyAlignment="1">
      <alignment vertical="center"/>
    </xf>
    <xf numFmtId="0" fontId="45" fillId="0" borderId="41" xfId="0" applyFont="1" applyBorder="1" applyAlignment="1">
      <alignment horizontal="center" vertical="center" wrapText="1"/>
    </xf>
    <xf numFmtId="0" fontId="45" fillId="0" borderId="25" xfId="0" applyFont="1" applyBorder="1" applyAlignment="1"/>
    <xf numFmtId="0" fontId="17" fillId="0" borderId="25" xfId="0" applyFont="1" applyBorder="1" applyAlignment="1"/>
    <xf numFmtId="0" fontId="44" fillId="10" borderId="40" xfId="0" applyFont="1" applyFill="1" applyBorder="1" applyAlignment="1">
      <alignment vertical="center" wrapText="1"/>
    </xf>
    <xf numFmtId="0" fontId="44" fillId="10" borderId="41" xfId="0" applyFont="1" applyFill="1" applyBorder="1" applyAlignment="1">
      <alignment vertical="center" wrapText="1"/>
    </xf>
    <xf numFmtId="0" fontId="9" fillId="10" borderId="41" xfId="0" applyFont="1" applyFill="1" applyBorder="1" applyAlignment="1">
      <alignment vertical="center"/>
    </xf>
    <xf numFmtId="0" fontId="9" fillId="10" borderId="39" xfId="0" applyFont="1" applyFill="1" applyBorder="1" applyAlignment="1">
      <alignment vertical="center"/>
    </xf>
    <xf numFmtId="0" fontId="17" fillId="0" borderId="40" xfId="0" applyFont="1" applyBorder="1" applyAlignment="1"/>
    <xf numFmtId="0" fontId="17" fillId="0" borderId="41" xfId="0" applyFont="1" applyBorder="1" applyAlignment="1"/>
    <xf numFmtId="0" fontId="17" fillId="0" borderId="39" xfId="0" applyFont="1" applyBorder="1" applyAlignment="1"/>
    <xf numFmtId="0" fontId="76" fillId="0" borderId="40" xfId="0" applyFont="1" applyBorder="1" applyAlignment="1">
      <alignment horizontal="center" vertical="center" wrapText="1"/>
    </xf>
    <xf numFmtId="0" fontId="76" fillId="0" borderId="41" xfId="0" applyFont="1" applyBorder="1" applyAlignment="1">
      <alignment horizontal="center" vertical="center" wrapText="1"/>
    </xf>
    <xf numFmtId="0" fontId="76" fillId="0" borderId="39" xfId="0" applyFont="1" applyBorder="1" applyAlignment="1">
      <alignment horizontal="center" vertical="center" wrapText="1"/>
    </xf>
    <xf numFmtId="0" fontId="39" fillId="0" borderId="41" xfId="0" applyFont="1" applyBorder="1" applyAlignment="1"/>
    <xf numFmtId="0" fontId="39" fillId="0" borderId="39" xfId="0" applyFont="1" applyBorder="1" applyAlignment="1"/>
    <xf numFmtId="0" fontId="44" fillId="9" borderId="40" xfId="0" applyFont="1" applyFill="1" applyBorder="1" applyAlignment="1">
      <alignment vertical="center" wrapText="1"/>
    </xf>
    <xf numFmtId="0" fontId="45" fillId="9" borderId="41" xfId="0" applyFont="1" applyFill="1" applyBorder="1" applyAlignment="1">
      <alignment vertical="center" wrapText="1"/>
    </xf>
    <xf numFmtId="0" fontId="0" fillId="9" borderId="41" xfId="0" applyFill="1" applyBorder="1" applyAlignment="1">
      <alignment vertical="center" wrapText="1"/>
    </xf>
    <xf numFmtId="0" fontId="0" fillId="9" borderId="39" xfId="0" applyFill="1" applyBorder="1" applyAlignment="1">
      <alignment wrapText="1"/>
    </xf>
    <xf numFmtId="0" fontId="23" fillId="15" borderId="40" xfId="0" applyFont="1" applyFill="1" applyBorder="1" applyAlignment="1">
      <alignment vertical="center"/>
    </xf>
    <xf numFmtId="0" fontId="17" fillId="0" borderId="27" xfId="0" applyFont="1" applyBorder="1" applyAlignment="1"/>
    <xf numFmtId="0" fontId="65" fillId="0" borderId="61" xfId="0" applyFont="1" applyBorder="1" applyAlignment="1">
      <alignment vertical="center" wrapText="1"/>
    </xf>
    <xf numFmtId="0" fontId="65" fillId="0" borderId="24" xfId="0" applyFont="1" applyBorder="1" applyAlignment="1">
      <alignment vertical="center" wrapText="1"/>
    </xf>
    <xf numFmtId="0" fontId="66" fillId="0" borderId="57" xfId="0" applyFont="1" applyBorder="1" applyAlignment="1" applyProtection="1">
      <alignment horizontal="center" vertical="center" wrapText="1"/>
      <protection locked="0"/>
    </xf>
    <xf numFmtId="0" fontId="65" fillId="0" borderId="52" xfId="0" applyFont="1" applyBorder="1" applyAlignment="1">
      <alignment horizontal="center" vertical="center" wrapText="1"/>
    </xf>
    <xf numFmtId="0" fontId="65" fillId="0" borderId="53" xfId="0" applyFont="1" applyBorder="1" applyAlignment="1">
      <alignment horizontal="center" vertical="center" wrapText="1"/>
    </xf>
    <xf numFmtId="0" fontId="0" fillId="0" borderId="0" xfId="0" applyAlignment="1"/>
    <xf numFmtId="0" fontId="24" fillId="0" borderId="44" xfId="0" applyFont="1" applyBorder="1" applyAlignment="1">
      <alignment horizontal="left" vertical="top" wrapText="1"/>
    </xf>
    <xf numFmtId="0" fontId="24" fillId="0" borderId="42" xfId="0" applyFont="1" applyBorder="1" applyAlignment="1">
      <alignment horizontal="left" vertical="top" wrapText="1"/>
    </xf>
    <xf numFmtId="0" fontId="24" fillId="0" borderId="17" xfId="0" applyFont="1" applyBorder="1" applyAlignment="1">
      <alignment horizontal="left" vertical="top" wrapText="1"/>
    </xf>
    <xf numFmtId="0" fontId="0" fillId="0" borderId="42" xfId="0" applyBorder="1" applyAlignment="1"/>
    <xf numFmtId="0" fontId="0" fillId="0" borderId="17" xfId="0" applyBorder="1" applyAlignment="1"/>
    <xf numFmtId="0" fontId="32" fillId="0" borderId="45"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xf numFmtId="0" fontId="0" fillId="0" borderId="11" xfId="0" applyBorder="1" applyAlignment="1"/>
    <xf numFmtId="0" fontId="65" fillId="0" borderId="61" xfId="0" applyFont="1" applyBorder="1" applyAlignment="1">
      <alignment horizontal="center" vertical="center" wrapText="1"/>
    </xf>
    <xf numFmtId="0" fontId="65" fillId="0" borderId="24"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8" xfId="0" applyFont="1" applyBorder="1" applyAlignment="1">
      <alignment horizontal="center" vertical="center" wrapText="1"/>
    </xf>
    <xf numFmtId="0" fontId="0" fillId="0" borderId="11" xfId="0" applyBorder="1" applyAlignment="1">
      <alignment horizontal="center" vertical="center"/>
    </xf>
    <xf numFmtId="0" fontId="66" fillId="0" borderId="52" xfId="0" applyFont="1" applyBorder="1" applyAlignment="1" applyProtection="1">
      <alignment horizontal="center" vertical="center" wrapText="1"/>
      <protection locked="0"/>
    </xf>
    <xf numFmtId="0" fontId="66" fillId="0" borderId="53" xfId="0" applyFont="1" applyBorder="1" applyAlignment="1" applyProtection="1">
      <alignment horizontal="center" vertical="center" wrapText="1"/>
      <protection locked="0"/>
    </xf>
    <xf numFmtId="0" fontId="66" fillId="0" borderId="54" xfId="0" applyFont="1" applyBorder="1" applyAlignment="1" applyProtection="1">
      <alignment horizontal="center" vertical="center" wrapText="1"/>
      <protection locked="0"/>
    </xf>
    <xf numFmtId="0" fontId="66" fillId="0" borderId="46" xfId="0" applyFont="1" applyBorder="1" applyAlignment="1" applyProtection="1">
      <alignment horizontal="center" vertical="center" wrapText="1"/>
      <protection locked="0"/>
    </xf>
    <xf numFmtId="0" fontId="12" fillId="0" borderId="56" xfId="0" applyFont="1" applyBorder="1" applyAlignment="1" applyProtection="1">
      <alignment horizontal="center" vertical="center" wrapText="1"/>
      <protection locked="0"/>
    </xf>
    <xf numFmtId="0" fontId="12" fillId="0" borderId="62" xfId="0" applyFont="1" applyBorder="1" applyAlignment="1" applyProtection="1">
      <alignment horizontal="center" vertical="center" wrapText="1"/>
      <protection locked="0"/>
    </xf>
    <xf numFmtId="0" fontId="12" fillId="0" borderId="101"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78" fillId="0" borderId="25" xfId="0" applyFont="1" applyBorder="1" applyAlignment="1" applyProtection="1">
      <alignment horizontal="center" vertical="center"/>
      <protection locked="0"/>
    </xf>
    <xf numFmtId="0" fontId="2" fillId="0" borderId="107" xfId="0" applyFont="1" applyFill="1" applyBorder="1" applyAlignment="1" applyProtection="1">
      <alignment horizontal="center" vertical="center" wrapText="1"/>
      <protection locked="0"/>
    </xf>
    <xf numFmtId="0" fontId="7" fillId="0" borderId="107" xfId="0" applyFont="1" applyFill="1" applyBorder="1" applyAlignment="1" applyProtection="1">
      <alignment horizontal="center" vertical="center" wrapText="1"/>
      <protection locked="0"/>
    </xf>
    <xf numFmtId="0" fontId="0" fillId="0" borderId="0" xfId="0" applyFill="1" applyBorder="1" applyAlignment="1" applyProtection="1">
      <alignment horizontal="center"/>
      <protection locked="0"/>
    </xf>
    <xf numFmtId="0" fontId="78" fillId="0" borderId="25" xfId="0" applyFont="1" applyBorder="1" applyAlignment="1">
      <alignment horizontal="center" vertical="center" wrapText="1"/>
    </xf>
    <xf numFmtId="0" fontId="78" fillId="0" borderId="25" xfId="0" applyFont="1" applyBorder="1" applyAlignment="1">
      <alignment horizontal="center"/>
    </xf>
    <xf numFmtId="0" fontId="78" fillId="0" borderId="27" xfId="0" applyFont="1" applyBorder="1" applyAlignment="1">
      <alignment horizontal="center" vertical="center" wrapText="1"/>
    </xf>
    <xf numFmtId="0" fontId="78" fillId="0" borderId="27" xfId="0" applyFont="1" applyBorder="1" applyAlignment="1">
      <alignment horizontal="center"/>
    </xf>
    <xf numFmtId="0" fontId="28" fillId="5" borderId="25" xfId="0" applyFont="1" applyFill="1" applyBorder="1" applyAlignment="1">
      <alignment horizontal="center" vertical="center" wrapText="1"/>
    </xf>
    <xf numFmtId="0" fontId="30" fillId="5" borderId="25" xfId="0" applyFont="1" applyFill="1" applyBorder="1" applyAlignment="1">
      <alignment horizontal="center" vertical="center" wrapText="1"/>
    </xf>
    <xf numFmtId="0" fontId="25" fillId="3" borderId="40" xfId="0" applyFont="1" applyFill="1" applyBorder="1" applyAlignment="1">
      <alignment horizontal="center" vertical="center" wrapText="1"/>
    </xf>
    <xf numFmtId="0" fontId="25" fillId="3" borderId="39" xfId="0" applyFont="1" applyFill="1" applyBorder="1" applyAlignment="1">
      <alignment horizontal="center" vertical="center"/>
    </xf>
    <xf numFmtId="0" fontId="25" fillId="3" borderId="25"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77" fillId="2" borderId="92" xfId="0" applyNumberFormat="1" applyFont="1" applyFill="1" applyBorder="1" applyAlignment="1" applyProtection="1">
      <alignment horizontal="center" vertical="center" wrapText="1"/>
      <protection locked="0"/>
    </xf>
    <xf numFmtId="0" fontId="77" fillId="2" borderId="35" xfId="0" applyNumberFormat="1" applyFont="1" applyFill="1" applyBorder="1" applyAlignment="1" applyProtection="1">
      <alignment horizontal="center" vertical="center" wrapText="1"/>
      <protection locked="0"/>
    </xf>
    <xf numFmtId="0" fontId="77" fillId="2" borderId="93" xfId="0" applyNumberFormat="1" applyFont="1" applyFill="1" applyBorder="1" applyAlignment="1" applyProtection="1">
      <alignment horizontal="center" vertical="center" wrapText="1"/>
      <protection locked="0"/>
    </xf>
    <xf numFmtId="0" fontId="9" fillId="0" borderId="25" xfId="0" applyFont="1" applyBorder="1" applyAlignment="1">
      <alignment horizontal="center" vertical="center" wrapText="1"/>
    </xf>
    <xf numFmtId="164" fontId="28" fillId="5" borderId="40" xfId="0" applyNumberFormat="1" applyFont="1" applyFill="1" applyBorder="1" applyAlignment="1">
      <alignment horizontal="center" vertical="center" wrapText="1"/>
    </xf>
    <xf numFmtId="0" fontId="7" fillId="0" borderId="25" xfId="0" applyFont="1" applyBorder="1" applyAlignment="1">
      <alignment wrapText="1"/>
    </xf>
    <xf numFmtId="0" fontId="0" fillId="0" borderId="25" xfId="0" applyBorder="1" applyAlignment="1">
      <alignment wrapText="1"/>
    </xf>
    <xf numFmtId="0" fontId="26" fillId="2" borderId="32" xfId="0" applyNumberFormat="1" applyFont="1" applyFill="1" applyBorder="1" applyAlignment="1">
      <alignment horizontal="right" vertical="center" wrapText="1"/>
    </xf>
    <xf numFmtId="0" fontId="26" fillId="2" borderId="94" xfId="0" applyNumberFormat="1" applyFont="1" applyFill="1" applyBorder="1" applyAlignment="1">
      <alignment horizontal="right" vertical="center" wrapText="1"/>
    </xf>
    <xf numFmtId="0" fontId="77" fillId="0" borderId="92" xfId="0" applyFont="1" applyBorder="1" applyAlignment="1" applyProtection="1">
      <alignment horizontal="center" vertical="center" wrapText="1"/>
      <protection locked="0"/>
    </xf>
    <xf numFmtId="0" fontId="77" fillId="0" borderId="35" xfId="0" applyFont="1" applyBorder="1" applyAlignment="1" applyProtection="1">
      <alignment horizontal="center" vertical="center" wrapText="1"/>
      <protection locked="0"/>
    </xf>
    <xf numFmtId="0" fontId="77" fillId="0" borderId="93" xfId="0" applyFont="1" applyBorder="1" applyAlignment="1" applyProtection="1">
      <alignment horizontal="center" vertical="center" wrapText="1"/>
      <protection locked="0"/>
    </xf>
    <xf numFmtId="1" fontId="77" fillId="2" borderId="92" xfId="0" applyNumberFormat="1" applyFont="1" applyFill="1" applyBorder="1" applyAlignment="1" applyProtection="1">
      <alignment horizontal="center" vertical="center" wrapText="1"/>
      <protection locked="0"/>
    </xf>
    <xf numFmtId="0" fontId="26" fillId="2" borderId="32" xfId="0" applyNumberFormat="1" applyFont="1" applyFill="1" applyBorder="1" applyAlignment="1">
      <alignment horizontal="left" vertical="center" wrapText="1"/>
    </xf>
    <xf numFmtId="0" fontId="26" fillId="2" borderId="0" xfId="0" applyNumberFormat="1" applyFont="1" applyFill="1" applyBorder="1" applyAlignment="1">
      <alignment horizontal="left" vertical="center" wrapText="1"/>
    </xf>
    <xf numFmtId="0" fontId="26" fillId="0" borderId="0" xfId="0" applyFont="1" applyBorder="1" applyAlignment="1" applyProtection="1">
      <alignment horizontal="left" vertical="center" wrapText="1"/>
      <protection locked="0"/>
    </xf>
    <xf numFmtId="0" fontId="0" fillId="0" borderId="53" xfId="0" applyBorder="1" applyAlignment="1">
      <alignment horizontal="center" vertical="center" wrapText="1"/>
    </xf>
    <xf numFmtId="0" fontId="0" fillId="0" borderId="52" xfId="0" applyBorder="1" applyAlignment="1">
      <alignment horizontal="center" vertical="center" wrapText="1"/>
    </xf>
    <xf numFmtId="0" fontId="24" fillId="3" borderId="14" xfId="0" applyFont="1" applyFill="1" applyBorder="1" applyAlignment="1">
      <alignment horizontal="center" vertical="center" wrapText="1"/>
    </xf>
    <xf numFmtId="0" fontId="24" fillId="3" borderId="65" xfId="0" applyFont="1" applyFill="1" applyBorder="1" applyAlignment="1">
      <alignment horizontal="center" vertical="center"/>
    </xf>
    <xf numFmtId="0" fontId="24" fillId="3" borderId="15" xfId="0" applyFont="1" applyFill="1" applyBorder="1" applyAlignment="1">
      <alignment horizontal="center" vertical="center"/>
    </xf>
    <xf numFmtId="0" fontId="9" fillId="3" borderId="25" xfId="0" applyFont="1" applyFill="1" applyBorder="1" applyAlignment="1">
      <alignment horizontal="center" vertical="center" wrapText="1"/>
    </xf>
    <xf numFmtId="0" fontId="78" fillId="0" borderId="40" xfId="0" applyFont="1" applyBorder="1" applyAlignment="1">
      <alignment horizontal="left" vertical="center" wrapText="1"/>
    </xf>
    <xf numFmtId="0" fontId="78" fillId="0" borderId="41" xfId="0" applyFont="1" applyBorder="1" applyAlignment="1">
      <alignment horizontal="left" vertical="center" wrapText="1"/>
    </xf>
    <xf numFmtId="0" fontId="78" fillId="0" borderId="39" xfId="0" applyFont="1" applyBorder="1" applyAlignment="1">
      <alignment horizontal="left" vertical="center" wrapText="1"/>
    </xf>
    <xf numFmtId="0" fontId="23" fillId="3" borderId="25" xfId="0" applyFont="1" applyFill="1" applyBorder="1" applyAlignment="1" applyProtection="1">
      <alignment horizontal="center" vertical="center" wrapText="1"/>
      <protection locked="0"/>
    </xf>
    <xf numFmtId="0" fontId="23" fillId="3" borderId="25" xfId="0" applyFont="1" applyFill="1" applyBorder="1" applyAlignment="1" applyProtection="1">
      <alignment horizontal="center" vertical="center"/>
      <protection locked="0"/>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39" xfId="0" applyFill="1" applyBorder="1" applyAlignment="1">
      <alignment horizontal="center" vertical="center"/>
    </xf>
    <xf numFmtId="0" fontId="24" fillId="3" borderId="40" xfId="0" applyFont="1" applyFill="1" applyBorder="1" applyAlignment="1">
      <alignment horizontal="center" vertical="center"/>
    </xf>
    <xf numFmtId="0" fontId="24" fillId="3" borderId="41" xfId="0" applyFont="1" applyFill="1" applyBorder="1" applyAlignment="1">
      <alignment horizontal="center" vertical="center"/>
    </xf>
    <xf numFmtId="0" fontId="24" fillId="3" borderId="39" xfId="0" applyFont="1" applyFill="1" applyBorder="1" applyAlignment="1">
      <alignment horizontal="center" vertical="center"/>
    </xf>
    <xf numFmtId="0" fontId="79" fillId="0" borderId="25" xfId="0" applyFont="1" applyBorder="1" applyAlignment="1">
      <alignment horizontal="center" vertical="center"/>
    </xf>
    <xf numFmtId="0" fontId="34" fillId="0" borderId="40" xfId="0" applyFont="1" applyBorder="1" applyAlignment="1">
      <alignment horizontal="center" vertical="center"/>
    </xf>
    <xf numFmtId="0" fontId="0" fillId="0" borderId="41" xfId="0" applyBorder="1" applyAlignment="1"/>
    <xf numFmtId="0" fontId="0" fillId="0" borderId="39" xfId="0" applyBorder="1" applyAlignment="1"/>
    <xf numFmtId="0" fontId="7" fillId="0" borderId="38" xfId="0" applyFont="1" applyBorder="1" applyAlignment="1">
      <alignment horizontal="center" wrapText="1"/>
    </xf>
    <xf numFmtId="0" fontId="7" fillId="0" borderId="36" xfId="0" applyFont="1" applyBorder="1" applyAlignment="1">
      <alignment horizontal="center" wrapText="1"/>
    </xf>
    <xf numFmtId="0" fontId="7" fillId="0" borderId="30" xfId="0" applyFont="1" applyBorder="1" applyAlignment="1">
      <alignment horizontal="center" wrapText="1"/>
    </xf>
    <xf numFmtId="0" fontId="7" fillId="0" borderId="28" xfId="0" applyFont="1" applyBorder="1" applyAlignment="1">
      <alignment horizontal="center" wrapText="1"/>
    </xf>
    <xf numFmtId="0" fontId="28" fillId="5" borderId="37" xfId="0" applyFont="1" applyFill="1" applyBorder="1" applyAlignment="1">
      <alignment horizontal="center" vertical="center" wrapText="1"/>
    </xf>
    <xf numFmtId="0" fontId="24" fillId="3" borderId="25" xfId="0" applyFont="1" applyFill="1" applyBorder="1" applyAlignment="1">
      <alignment horizontal="center" vertical="center"/>
    </xf>
    <xf numFmtId="0" fontId="24" fillId="3" borderId="38" xfId="0" applyFont="1" applyFill="1" applyBorder="1" applyAlignment="1">
      <alignment horizontal="left" vertical="center"/>
    </xf>
    <xf numFmtId="0" fontId="24" fillId="3" borderId="37" xfId="0" applyFont="1" applyFill="1" applyBorder="1" applyAlignment="1">
      <alignment horizontal="left"/>
    </xf>
    <xf numFmtId="0" fontId="24" fillId="3" borderId="36" xfId="0" applyFont="1" applyFill="1" applyBorder="1" applyAlignment="1">
      <alignment horizontal="left"/>
    </xf>
    <xf numFmtId="0" fontId="24" fillId="3" borderId="30" xfId="0" applyFont="1" applyFill="1" applyBorder="1" applyAlignment="1">
      <alignment horizontal="left"/>
    </xf>
    <xf numFmtId="0" fontId="24" fillId="3" borderId="26" xfId="0" applyFont="1" applyFill="1" applyBorder="1" applyAlignment="1">
      <alignment horizontal="left"/>
    </xf>
    <xf numFmtId="0" fontId="24" fillId="3" borderId="28" xfId="0" applyFont="1" applyFill="1" applyBorder="1" applyAlignment="1">
      <alignment horizontal="left"/>
    </xf>
    <xf numFmtId="0" fontId="79" fillId="0" borderId="25" xfId="0" applyFont="1" applyBorder="1" applyAlignment="1">
      <alignment horizontal="center"/>
    </xf>
    <xf numFmtId="0" fontId="17" fillId="0" borderId="40" xfId="0" applyFont="1" applyBorder="1" applyAlignment="1">
      <alignment horizontal="center" wrapText="1"/>
    </xf>
    <xf numFmtId="0" fontId="17" fillId="0" borderId="39" xfId="0" applyFont="1" applyBorder="1" applyAlignment="1">
      <alignment horizontal="center" wrapText="1"/>
    </xf>
    <xf numFmtId="0" fontId="0" fillId="0" borderId="39" xfId="0" applyBorder="1" applyAlignment="1">
      <alignment horizontal="center" wrapText="1"/>
    </xf>
    <xf numFmtId="9" fontId="17" fillId="0" borderId="40" xfId="0" applyNumberFormat="1" applyFont="1" applyBorder="1" applyAlignment="1">
      <alignment horizontal="center" vertical="center"/>
    </xf>
    <xf numFmtId="0" fontId="0" fillId="0" borderId="41" xfId="0" applyBorder="1" applyAlignment="1">
      <alignment horizontal="center" vertical="center"/>
    </xf>
    <xf numFmtId="0" fontId="0" fillId="0" borderId="39" xfId="0" applyBorder="1" applyAlignment="1">
      <alignment horizontal="center" vertical="center"/>
    </xf>
    <xf numFmtId="0" fontId="79" fillId="0" borderId="38" xfId="0" applyFont="1" applyBorder="1" applyAlignment="1">
      <alignment horizontal="center" vertical="center" wrapText="1"/>
    </xf>
    <xf numFmtId="0" fontId="79" fillId="0" borderId="37" xfId="0" applyFont="1" applyBorder="1" applyAlignment="1">
      <alignment horizontal="center" vertical="center" wrapText="1"/>
    </xf>
    <xf numFmtId="0" fontId="79" fillId="0" borderId="36" xfId="0" applyFont="1" applyBorder="1" applyAlignment="1">
      <alignment horizontal="center" vertical="center" wrapText="1"/>
    </xf>
    <xf numFmtId="0" fontId="79" fillId="0" borderId="30" xfId="0" applyFont="1" applyBorder="1" applyAlignment="1">
      <alignment horizontal="center" vertical="center" wrapText="1"/>
    </xf>
    <xf numFmtId="0" fontId="79" fillId="0" borderId="26" xfId="0" applyFont="1" applyBorder="1" applyAlignment="1">
      <alignment horizontal="center" vertical="center" wrapText="1"/>
    </xf>
    <xf numFmtId="0" fontId="79" fillId="0" borderId="28" xfId="0" applyFont="1" applyBorder="1" applyAlignment="1">
      <alignment horizontal="center" vertical="center" wrapText="1"/>
    </xf>
    <xf numFmtId="0" fontId="24" fillId="3" borderId="25" xfId="0" applyFont="1" applyFill="1" applyBorder="1" applyAlignment="1">
      <alignment horizontal="center" vertical="center" wrapText="1"/>
    </xf>
    <xf numFmtId="0" fontId="79" fillId="0" borderId="25" xfId="0" applyFont="1" applyBorder="1" applyAlignment="1">
      <alignment horizontal="center" vertical="center" wrapText="1"/>
    </xf>
    <xf numFmtId="0" fontId="39" fillId="3" borderId="40" xfId="0" applyFont="1" applyFill="1" applyBorder="1" applyAlignment="1">
      <alignment horizontal="center" vertical="center" wrapText="1"/>
    </xf>
    <xf numFmtId="0" fontId="39" fillId="3" borderId="39" xfId="0" applyFont="1" applyFill="1" applyBorder="1" applyAlignment="1">
      <alignment horizontal="center" vertical="center" wrapText="1"/>
    </xf>
    <xf numFmtId="0" fontId="34" fillId="0" borderId="25" xfId="0" applyFont="1" applyBorder="1" applyAlignment="1">
      <alignment horizontal="center" vertical="center"/>
    </xf>
    <xf numFmtId="0" fontId="39" fillId="3" borderId="27" xfId="0" applyFont="1" applyFill="1" applyBorder="1" applyAlignment="1">
      <alignment horizontal="center" vertical="center" wrapText="1"/>
    </xf>
    <xf numFmtId="0" fontId="39" fillId="3" borderId="43" xfId="0" applyFont="1" applyFill="1" applyBorder="1" applyAlignment="1">
      <alignment horizontal="center" vertical="center" wrapText="1"/>
    </xf>
    <xf numFmtId="0" fontId="39" fillId="3" borderId="38" xfId="0" applyFont="1" applyFill="1" applyBorder="1" applyAlignment="1">
      <alignment horizontal="center" vertical="center" wrapText="1"/>
    </xf>
    <xf numFmtId="0" fontId="39" fillId="3" borderId="36" xfId="0" applyFont="1" applyFill="1" applyBorder="1" applyAlignment="1">
      <alignment horizontal="center" vertical="center" wrapText="1"/>
    </xf>
    <xf numFmtId="0" fontId="39" fillId="3" borderId="30" xfId="0" applyFont="1" applyFill="1" applyBorder="1" applyAlignment="1">
      <alignment horizontal="center" vertical="center" wrapText="1"/>
    </xf>
    <xf numFmtId="0" fontId="39" fillId="3" borderId="28" xfId="0" applyFont="1" applyFill="1" applyBorder="1" applyAlignment="1">
      <alignment horizontal="center" vertical="center" wrapText="1"/>
    </xf>
    <xf numFmtId="0" fontId="39" fillId="3" borderId="41" xfId="0" applyFont="1" applyFill="1" applyBorder="1" applyAlignment="1">
      <alignment horizontal="center" vertical="center" wrapText="1"/>
    </xf>
    <xf numFmtId="0" fontId="4" fillId="0" borderId="25" xfId="0" applyFont="1" applyBorder="1" applyAlignment="1">
      <alignment horizontal="center" vertical="center"/>
    </xf>
    <xf numFmtId="0" fontId="24" fillId="3" borderId="40"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17" fillId="0" borderId="41" xfId="0" applyFont="1" applyBorder="1" applyAlignment="1">
      <alignment horizontal="center" vertical="center" wrapText="1"/>
    </xf>
    <xf numFmtId="0" fontId="4" fillId="0" borderId="0" xfId="3" quotePrefix="1" applyFont="1" applyBorder="1" applyAlignment="1">
      <alignment horizontal="left" vertical="center"/>
    </xf>
    <xf numFmtId="0" fontId="7" fillId="0" borderId="0" xfId="3" applyFont="1" applyBorder="1" applyAlignment="1">
      <alignment horizontal="center" vertical="center"/>
    </xf>
    <xf numFmtId="0" fontId="7" fillId="0" borderId="95" xfId="3" applyFont="1" applyBorder="1" applyAlignment="1">
      <alignment horizontal="center" vertical="center"/>
    </xf>
    <xf numFmtId="0" fontId="7" fillId="0" borderId="0" xfId="3" applyNumberFormat="1" applyFont="1" applyBorder="1" applyAlignment="1">
      <alignment horizontal="center" vertical="center"/>
    </xf>
    <xf numFmtId="0" fontId="7" fillId="0" borderId="95" xfId="3" applyNumberFormat="1" applyFont="1" applyBorder="1" applyAlignment="1">
      <alignment horizontal="center" vertical="center"/>
    </xf>
    <xf numFmtId="0" fontId="39" fillId="0" borderId="0" xfId="3" applyFont="1" applyBorder="1" applyAlignment="1">
      <alignment horizontal="right" vertical="center"/>
    </xf>
    <xf numFmtId="0" fontId="39" fillId="0" borderId="95" xfId="3" applyFont="1" applyBorder="1" applyAlignment="1">
      <alignment horizontal="right" vertical="center"/>
    </xf>
    <xf numFmtId="0" fontId="4" fillId="0" borderId="0" xfId="3" applyFont="1" applyBorder="1" applyAlignment="1">
      <alignment horizontal="center" vertical="center"/>
    </xf>
    <xf numFmtId="0" fontId="26" fillId="6" borderId="51" xfId="3" applyNumberFormat="1" applyFont="1" applyFill="1" applyBorder="1" applyAlignment="1">
      <alignment horizontal="left" vertical="center"/>
    </xf>
    <xf numFmtId="0" fontId="7" fillId="0" borderId="51" xfId="3" applyNumberFormat="1" applyFont="1" applyBorder="1" applyAlignment="1" applyProtection="1">
      <alignment horizontal="center" vertical="center"/>
      <protection locked="0"/>
    </xf>
    <xf numFmtId="0" fontId="71" fillId="0" borderId="18" xfId="3" applyFont="1" applyFill="1" applyBorder="1" applyAlignment="1">
      <alignment horizontal="center" vertical="center"/>
    </xf>
    <xf numFmtId="0" fontId="71" fillId="0" borderId="0" xfId="3" applyFont="1" applyFill="1" applyBorder="1" applyAlignment="1">
      <alignment horizontal="center" vertical="center"/>
    </xf>
    <xf numFmtId="0" fontId="71" fillId="0" borderId="9" xfId="3" applyFont="1" applyFill="1" applyBorder="1" applyAlignment="1">
      <alignment horizontal="center" vertical="center"/>
    </xf>
    <xf numFmtId="0" fontId="71" fillId="0" borderId="45" xfId="3" applyFont="1" applyFill="1" applyBorder="1" applyAlignment="1">
      <alignment horizontal="center" vertical="center"/>
    </xf>
    <xf numFmtId="0" fontId="71" fillId="0" borderId="2" xfId="3" applyFont="1" applyFill="1" applyBorder="1" applyAlignment="1">
      <alignment horizontal="center" vertical="center"/>
    </xf>
    <xf numFmtId="0" fontId="71" fillId="0" borderId="11" xfId="3" applyFont="1" applyFill="1" applyBorder="1" applyAlignment="1">
      <alignment horizontal="center" vertical="center"/>
    </xf>
    <xf numFmtId="0" fontId="70" fillId="0" borderId="44" xfId="3" applyFont="1" applyFill="1" applyBorder="1" applyAlignment="1">
      <alignment horizontal="center" vertical="center"/>
    </xf>
    <xf numFmtId="0" fontId="70" fillId="0" borderId="42" xfId="3" applyFont="1" applyFill="1" applyBorder="1" applyAlignment="1">
      <alignment horizontal="center" vertical="center"/>
    </xf>
    <xf numFmtId="0" fontId="70" fillId="0" borderId="17" xfId="3" applyFont="1" applyFill="1" applyBorder="1" applyAlignment="1">
      <alignment horizontal="center" vertical="center"/>
    </xf>
    <xf numFmtId="0" fontId="20" fillId="0" borderId="0" xfId="3" applyFont="1" applyBorder="1" applyAlignment="1">
      <alignment horizontal="center"/>
    </xf>
    <xf numFmtId="0" fontId="45" fillId="0" borderId="38" xfId="3" applyFont="1" applyBorder="1" applyAlignment="1">
      <alignment horizontal="center" wrapText="1"/>
    </xf>
    <xf numFmtId="0" fontId="45" fillId="0" borderId="37" xfId="3" applyFont="1" applyBorder="1" applyAlignment="1">
      <alignment horizontal="center" wrapText="1"/>
    </xf>
    <xf numFmtId="0" fontId="45" fillId="0" borderId="36" xfId="3" applyFont="1" applyBorder="1" applyAlignment="1">
      <alignment horizontal="center" wrapText="1"/>
    </xf>
    <xf numFmtId="0" fontId="45" fillId="0" borderId="30" xfId="3" applyFont="1" applyBorder="1" applyAlignment="1">
      <alignment horizontal="center" wrapText="1"/>
    </xf>
    <xf numFmtId="0" fontId="45" fillId="0" borderId="26" xfId="3" applyFont="1" applyBorder="1" applyAlignment="1">
      <alignment horizontal="center" wrapText="1"/>
    </xf>
    <xf numFmtId="0" fontId="45" fillId="0" borderId="28" xfId="3" applyFont="1" applyBorder="1" applyAlignment="1">
      <alignment horizontal="center" wrapText="1"/>
    </xf>
    <xf numFmtId="0" fontId="7" fillId="0" borderId="50" xfId="3" applyNumberFormat="1" applyFont="1" applyBorder="1" applyAlignment="1" applyProtection="1">
      <alignment horizontal="center" vertical="center"/>
      <protection locked="0"/>
    </xf>
    <xf numFmtId="0" fontId="7" fillId="0" borderId="96" xfId="3" applyNumberFormat="1" applyFont="1" applyBorder="1" applyAlignment="1" applyProtection="1">
      <alignment horizontal="center" vertical="center"/>
      <protection locked="0"/>
    </xf>
    <xf numFmtId="0" fontId="7" fillId="0" borderId="97" xfId="3" applyNumberFormat="1" applyFont="1" applyBorder="1" applyAlignment="1" applyProtection="1">
      <alignment horizontal="center" vertical="center"/>
      <protection locked="0"/>
    </xf>
    <xf numFmtId="0" fontId="39" fillId="0" borderId="0" xfId="3" applyFont="1" applyBorder="1" applyAlignment="1">
      <alignment horizontal="center"/>
    </xf>
    <xf numFmtId="0" fontId="39" fillId="0" borderId="0" xfId="3" applyBorder="1" applyAlignment="1">
      <alignment horizontal="center" vertical="center" wrapText="1"/>
    </xf>
    <xf numFmtId="0" fontId="0" fillId="0" borderId="0" xfId="0" applyAlignment="1">
      <alignment horizontal="center" vertical="center"/>
    </xf>
    <xf numFmtId="0" fontId="26" fillId="6" borderId="48" xfId="3" applyNumberFormat="1" applyFont="1" applyFill="1" applyBorder="1" applyAlignment="1">
      <alignment horizontal="center" vertical="center"/>
    </xf>
    <xf numFmtId="0" fontId="26" fillId="6" borderId="95" xfId="3" applyNumberFormat="1" applyFont="1" applyFill="1" applyBorder="1" applyAlignment="1">
      <alignment horizontal="center" vertical="center"/>
    </xf>
    <xf numFmtId="0" fontId="17" fillId="0" borderId="40" xfId="3" applyFont="1" applyBorder="1" applyAlignment="1">
      <alignment horizontal="center"/>
    </xf>
    <xf numFmtId="0" fontId="17" fillId="0" borderId="39" xfId="3" applyFont="1" applyBorder="1" applyAlignment="1">
      <alignment horizontal="center"/>
    </xf>
    <xf numFmtId="0" fontId="26" fillId="6" borderId="50" xfId="3" applyNumberFormat="1" applyFont="1" applyFill="1" applyBorder="1" applyAlignment="1">
      <alignment horizontal="left" vertical="center"/>
    </xf>
    <xf numFmtId="0" fontId="26" fillId="6" borderId="96" xfId="3" applyNumberFormat="1" applyFont="1" applyFill="1" applyBorder="1" applyAlignment="1">
      <alignment horizontal="left" vertical="center"/>
    </xf>
    <xf numFmtId="0" fontId="26" fillId="6" borderId="97" xfId="3" applyNumberFormat="1" applyFont="1" applyFill="1" applyBorder="1" applyAlignment="1">
      <alignment horizontal="left" vertical="center"/>
    </xf>
    <xf numFmtId="0" fontId="26" fillId="6" borderId="51" xfId="3" applyNumberFormat="1" applyFont="1" applyFill="1" applyBorder="1" applyAlignment="1">
      <alignment horizontal="center" vertical="center"/>
    </xf>
    <xf numFmtId="0" fontId="26" fillId="6" borderId="49" xfId="3" applyFont="1" applyFill="1" applyBorder="1" applyAlignment="1">
      <alignment horizontal="center"/>
    </xf>
    <xf numFmtId="0" fontId="26" fillId="6" borderId="98" xfId="3" applyFont="1" applyFill="1" applyBorder="1" applyAlignment="1">
      <alignment horizontal="center"/>
    </xf>
    <xf numFmtId="0" fontId="26" fillId="6" borderId="99" xfId="3" applyFont="1" applyFill="1" applyBorder="1" applyAlignment="1">
      <alignment horizontal="center"/>
    </xf>
    <xf numFmtId="0" fontId="26" fillId="6" borderId="100" xfId="3" applyFont="1" applyFill="1" applyBorder="1" applyAlignment="1">
      <alignment horizontal="center"/>
    </xf>
    <xf numFmtId="0" fontId="55" fillId="0" borderId="0" xfId="3" applyNumberFormat="1" applyFont="1" applyBorder="1" applyAlignment="1">
      <alignment horizontal="center" vertical="center"/>
    </xf>
    <xf numFmtId="0" fontId="57" fillId="5" borderId="40" xfId="3" applyFont="1" applyFill="1" applyBorder="1" applyAlignment="1">
      <alignment horizontal="right" vertical="center"/>
    </xf>
    <xf numFmtId="0" fontId="57" fillId="5" borderId="39" xfId="3" applyFont="1" applyFill="1" applyBorder="1" applyAlignment="1">
      <alignment horizontal="right" vertical="center"/>
    </xf>
    <xf numFmtId="0" fontId="17" fillId="0" borderId="40" xfId="3" applyFont="1" applyBorder="1" applyAlignment="1" applyProtection="1">
      <alignment horizontal="center" vertical="center"/>
      <protection locked="0"/>
    </xf>
    <xf numFmtId="0" fontId="17" fillId="0" borderId="39" xfId="3" applyFont="1" applyBorder="1" applyAlignment="1" applyProtection="1">
      <alignment horizontal="center" vertical="center"/>
      <protection locked="0"/>
    </xf>
    <xf numFmtId="167" fontId="7" fillId="0" borderId="50" xfId="3" applyNumberFormat="1" applyFont="1" applyBorder="1" applyAlignment="1" applyProtection="1">
      <alignment horizontal="center" vertical="center"/>
      <protection locked="0"/>
    </xf>
    <xf numFmtId="167" fontId="7" fillId="0" borderId="96" xfId="3" applyNumberFormat="1" applyFont="1" applyBorder="1" applyAlignment="1" applyProtection="1">
      <alignment horizontal="center" vertical="center"/>
      <protection locked="0"/>
    </xf>
  </cellXfs>
  <cellStyles count="5">
    <cellStyle name="Euro" xfId="1"/>
    <cellStyle name="Normal" xfId="0" builtinId="0"/>
    <cellStyle name="Normal 2" xfId="2"/>
    <cellStyle name="Normal 3" xfId="3"/>
    <cellStyle name="Normal 4" xfId="4"/>
  </cellStyles>
  <dxfs count="14">
    <dxf>
      <font>
        <b/>
        <i val="0"/>
        <condense val="0"/>
        <extend val="0"/>
      </font>
      <fill>
        <patternFill>
          <bgColor indexed="52"/>
        </patternFill>
      </fill>
    </dxf>
    <dxf>
      <font>
        <b/>
        <i val="0"/>
        <condense val="0"/>
        <extend val="0"/>
      </font>
      <fill>
        <patternFill>
          <bgColor indexed="10"/>
        </patternFill>
      </fill>
    </dxf>
    <dxf>
      <font>
        <b/>
        <i val="0"/>
        <condense val="0"/>
        <extend val="0"/>
        <color auto="1"/>
      </font>
      <fill>
        <patternFill>
          <bgColor indexed="11"/>
        </patternFill>
      </fill>
    </dxf>
    <dxf>
      <font>
        <condense val="0"/>
        <extend val="0"/>
        <color indexed="53"/>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 Id="rId30" Type="http://schemas.openxmlformats.org/officeDocument/2006/relationships/customXml" Target="../customXml/item6.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cid:image007.jpg@01D4E553.10FBF120"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cid:image007.jpg@01D4E553.10FBF120"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cid:image007.jpg@01D4E553.10FBF120" TargetMode="External"/><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cid:image007.jpg@01D4E553.10FBF120" TargetMode="External"/><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cid:image007.jpg@01D4E553.10FBF120" TargetMode="External"/><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cid:image007.jpg@01D4E553.10FBF120" TargetMode="External"/><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cid:image007.jpg@01D4E553.10FBF120" TargetMode="External"/><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cid:image007.jpg@01D4E553.10FBF120" TargetMode="External"/><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cid:image007.jpg@01D4E553.10FBF120" TargetMode="External"/><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cid:image007.jpg@01D4E553.10FBF12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7.jpg@01D4E553.10FBF120"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cid:image007.jpg@01D4E553.10FBF120"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cid:image007.jpg@01D4E553.10FBF120"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cid:image007.jpg@01D4E553.10FBF120"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cid:image007.jpg@01D4E553.10FBF120"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cid:image007.jpg@01D4E553.10FBF120"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cid:image007.jpg@01D4E553.10FBF120"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cid:image007.jpg@01D4E553.10FBF12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293298</xdr:rowOff>
        </xdr:from>
        <xdr:to>
          <xdr:col>0</xdr:col>
          <xdr:colOff>0</xdr:colOff>
          <xdr:row>11</xdr:row>
          <xdr:rowOff>155275</xdr:rowOff>
        </xdr:to>
        <xdr:sp macro="" textlink="">
          <xdr:nvSpPr>
            <xdr:cNvPr id="4121" name="Check Box 25" hidden="1">
              <a:extLst>
                <a:ext uri="{63B3BB69-23CF-44E3-9099-C40C66FF867C}">
                  <a14:compatExt spid="_x0000_s4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0</xdr:rowOff>
        </xdr:from>
        <xdr:to>
          <xdr:col>0</xdr:col>
          <xdr:colOff>0</xdr:colOff>
          <xdr:row>56</xdr:row>
          <xdr:rowOff>0</xdr:rowOff>
        </xdr:to>
        <xdr:sp macro="" textlink="">
          <xdr:nvSpPr>
            <xdr:cNvPr id="4122" name="Check Box 26" hidden="1">
              <a:extLst>
                <a:ext uri="{63B3BB69-23CF-44E3-9099-C40C66FF867C}">
                  <a14:compatExt spid="_x0000_s4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0</xdr:rowOff>
        </xdr:from>
        <xdr:to>
          <xdr:col>0</xdr:col>
          <xdr:colOff>0</xdr:colOff>
          <xdr:row>56</xdr:row>
          <xdr:rowOff>0</xdr:rowOff>
        </xdr:to>
        <xdr:sp macro="" textlink="">
          <xdr:nvSpPr>
            <xdr:cNvPr id="4123" name="Check Box 27" hidden="1">
              <a:extLst>
                <a:ext uri="{63B3BB69-23CF-44E3-9099-C40C66FF867C}">
                  <a14:compatExt spid="_x0000_s4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14</xdr:row>
          <xdr:rowOff>112143</xdr:rowOff>
        </xdr:from>
        <xdr:to>
          <xdr:col>7</xdr:col>
          <xdr:colOff>146649</xdr:colOff>
          <xdr:row>16</xdr:row>
          <xdr:rowOff>25879</xdr:rowOff>
        </xdr:to>
        <xdr:sp macro="" textlink="">
          <xdr:nvSpPr>
            <xdr:cNvPr id="4268" name="Check Box 172" hidden="1">
              <a:extLst>
                <a:ext uri="{63B3BB69-23CF-44E3-9099-C40C66FF867C}">
                  <a14:compatExt spid="_x0000_s4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86264</xdr:colOff>
          <xdr:row>12</xdr:row>
          <xdr:rowOff>120770</xdr:rowOff>
        </xdr:from>
        <xdr:to>
          <xdr:col>2</xdr:col>
          <xdr:colOff>77638</xdr:colOff>
          <xdr:row>14</xdr:row>
          <xdr:rowOff>34506</xdr:rowOff>
        </xdr:to>
        <xdr:sp macro="" textlink="">
          <xdr:nvSpPr>
            <xdr:cNvPr id="4315" name="Check Box 219" hidden="1">
              <a:extLst>
                <a:ext uri="{63B3BB69-23CF-44E3-9099-C40C66FF867C}">
                  <a14:compatExt spid="_x0000_s4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77638</xdr:colOff>
          <xdr:row>20</xdr:row>
          <xdr:rowOff>112143</xdr:rowOff>
        </xdr:from>
        <xdr:to>
          <xdr:col>2</xdr:col>
          <xdr:colOff>69011</xdr:colOff>
          <xdr:row>22</xdr:row>
          <xdr:rowOff>25879</xdr:rowOff>
        </xdr:to>
        <xdr:sp macro="" textlink="">
          <xdr:nvSpPr>
            <xdr:cNvPr id="4316" name="Check Box 220" hidden="1">
              <a:extLst>
                <a:ext uri="{63B3BB69-23CF-44E3-9099-C40C66FF867C}">
                  <a14:compatExt spid="_x0000_s4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77638</xdr:colOff>
          <xdr:row>43</xdr:row>
          <xdr:rowOff>103517</xdr:rowOff>
        </xdr:from>
        <xdr:to>
          <xdr:col>2</xdr:col>
          <xdr:colOff>69011</xdr:colOff>
          <xdr:row>45</xdr:row>
          <xdr:rowOff>17253</xdr:rowOff>
        </xdr:to>
        <xdr:sp macro="" textlink="">
          <xdr:nvSpPr>
            <xdr:cNvPr id="4318" name="Check Box 222" hidden="1">
              <a:extLst>
                <a:ext uri="{63B3BB69-23CF-44E3-9099-C40C66FF867C}">
                  <a14:compatExt spid="_x0000_s4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13</xdr:row>
          <xdr:rowOff>112143</xdr:rowOff>
        </xdr:from>
        <xdr:to>
          <xdr:col>7</xdr:col>
          <xdr:colOff>146649</xdr:colOff>
          <xdr:row>15</xdr:row>
          <xdr:rowOff>25879</xdr:rowOff>
        </xdr:to>
        <xdr:sp macro="" textlink="">
          <xdr:nvSpPr>
            <xdr:cNvPr id="4322" name="Check Box 226" hidden="1">
              <a:extLst>
                <a:ext uri="{63B3BB69-23CF-44E3-9099-C40C66FF867C}">
                  <a14:compatExt spid="_x0000_s4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13</xdr:row>
          <xdr:rowOff>112143</xdr:rowOff>
        </xdr:from>
        <xdr:to>
          <xdr:col>7</xdr:col>
          <xdr:colOff>146649</xdr:colOff>
          <xdr:row>15</xdr:row>
          <xdr:rowOff>25879</xdr:rowOff>
        </xdr:to>
        <xdr:sp macro="" textlink="">
          <xdr:nvSpPr>
            <xdr:cNvPr id="4323" name="Check Box 227" hidden="1">
              <a:extLst>
                <a:ext uri="{63B3BB69-23CF-44E3-9099-C40C66FF867C}">
                  <a14:compatExt spid="_x0000_s4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15</xdr:row>
          <xdr:rowOff>112143</xdr:rowOff>
        </xdr:from>
        <xdr:to>
          <xdr:col>7</xdr:col>
          <xdr:colOff>146649</xdr:colOff>
          <xdr:row>17</xdr:row>
          <xdr:rowOff>25879</xdr:rowOff>
        </xdr:to>
        <xdr:sp macro="" textlink="">
          <xdr:nvSpPr>
            <xdr:cNvPr id="4324" name="Check Box 228" hidden="1">
              <a:extLst>
                <a:ext uri="{63B3BB69-23CF-44E3-9099-C40C66FF867C}">
                  <a14:compatExt spid="_x0000_s4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16</xdr:row>
          <xdr:rowOff>103517</xdr:rowOff>
        </xdr:from>
        <xdr:to>
          <xdr:col>7</xdr:col>
          <xdr:colOff>146649</xdr:colOff>
          <xdr:row>18</xdr:row>
          <xdr:rowOff>17253</xdr:rowOff>
        </xdr:to>
        <xdr:sp macro="" textlink="">
          <xdr:nvSpPr>
            <xdr:cNvPr id="4325" name="Check Box 229" hidden="1">
              <a:extLst>
                <a:ext uri="{63B3BB69-23CF-44E3-9099-C40C66FF867C}">
                  <a14:compatExt spid="_x0000_s4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17</xdr:row>
          <xdr:rowOff>103517</xdr:rowOff>
        </xdr:from>
        <xdr:to>
          <xdr:col>7</xdr:col>
          <xdr:colOff>146649</xdr:colOff>
          <xdr:row>19</xdr:row>
          <xdr:rowOff>17253</xdr:rowOff>
        </xdr:to>
        <xdr:sp macro="" textlink="">
          <xdr:nvSpPr>
            <xdr:cNvPr id="4326" name="Check Box 230" hidden="1">
              <a:extLst>
                <a:ext uri="{63B3BB69-23CF-44E3-9099-C40C66FF867C}">
                  <a14:compatExt spid="_x0000_s4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18</xdr:row>
          <xdr:rowOff>112143</xdr:rowOff>
        </xdr:from>
        <xdr:to>
          <xdr:col>7</xdr:col>
          <xdr:colOff>146649</xdr:colOff>
          <xdr:row>20</xdr:row>
          <xdr:rowOff>25879</xdr:rowOff>
        </xdr:to>
        <xdr:sp macro="" textlink="">
          <xdr:nvSpPr>
            <xdr:cNvPr id="4327" name="Check Box 231" hidden="1">
              <a:extLst>
                <a:ext uri="{63B3BB69-23CF-44E3-9099-C40C66FF867C}">
                  <a14:compatExt spid="_x0000_s4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21</xdr:row>
          <xdr:rowOff>112143</xdr:rowOff>
        </xdr:from>
        <xdr:to>
          <xdr:col>7</xdr:col>
          <xdr:colOff>146649</xdr:colOff>
          <xdr:row>23</xdr:row>
          <xdr:rowOff>25879</xdr:rowOff>
        </xdr:to>
        <xdr:sp macro="" textlink="">
          <xdr:nvSpPr>
            <xdr:cNvPr id="4331" name="Check Box 235" hidden="1">
              <a:extLst>
                <a:ext uri="{63B3BB69-23CF-44E3-9099-C40C66FF867C}">
                  <a14:compatExt spid="_x0000_s4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21</xdr:row>
          <xdr:rowOff>112143</xdr:rowOff>
        </xdr:from>
        <xdr:to>
          <xdr:col>7</xdr:col>
          <xdr:colOff>146649</xdr:colOff>
          <xdr:row>23</xdr:row>
          <xdr:rowOff>25879</xdr:rowOff>
        </xdr:to>
        <xdr:sp macro="" textlink="">
          <xdr:nvSpPr>
            <xdr:cNvPr id="4332" name="Check Box 236" hidden="1">
              <a:extLst>
                <a:ext uri="{63B3BB69-23CF-44E3-9099-C40C66FF867C}">
                  <a14:compatExt spid="_x0000_s4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22</xdr:row>
          <xdr:rowOff>112143</xdr:rowOff>
        </xdr:from>
        <xdr:to>
          <xdr:col>7</xdr:col>
          <xdr:colOff>146649</xdr:colOff>
          <xdr:row>24</xdr:row>
          <xdr:rowOff>25879</xdr:rowOff>
        </xdr:to>
        <xdr:sp macro="" textlink="">
          <xdr:nvSpPr>
            <xdr:cNvPr id="4333" name="Check Box 237" hidden="1">
              <a:extLst>
                <a:ext uri="{63B3BB69-23CF-44E3-9099-C40C66FF867C}">
                  <a14:compatExt spid="_x0000_s4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22</xdr:row>
          <xdr:rowOff>112143</xdr:rowOff>
        </xdr:from>
        <xdr:to>
          <xdr:col>7</xdr:col>
          <xdr:colOff>146649</xdr:colOff>
          <xdr:row>24</xdr:row>
          <xdr:rowOff>25879</xdr:rowOff>
        </xdr:to>
        <xdr:sp macro="" textlink="">
          <xdr:nvSpPr>
            <xdr:cNvPr id="4334" name="Check Box 238" hidden="1">
              <a:extLst>
                <a:ext uri="{63B3BB69-23CF-44E3-9099-C40C66FF867C}">
                  <a14:compatExt spid="_x0000_s4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23</xdr:row>
          <xdr:rowOff>112143</xdr:rowOff>
        </xdr:from>
        <xdr:to>
          <xdr:col>7</xdr:col>
          <xdr:colOff>146649</xdr:colOff>
          <xdr:row>25</xdr:row>
          <xdr:rowOff>25879</xdr:rowOff>
        </xdr:to>
        <xdr:sp macro="" textlink="">
          <xdr:nvSpPr>
            <xdr:cNvPr id="4335" name="Check Box 239" hidden="1">
              <a:extLst>
                <a:ext uri="{63B3BB69-23CF-44E3-9099-C40C66FF867C}">
                  <a14:compatExt spid="_x0000_s4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23</xdr:row>
          <xdr:rowOff>112143</xdr:rowOff>
        </xdr:from>
        <xdr:to>
          <xdr:col>7</xdr:col>
          <xdr:colOff>146649</xdr:colOff>
          <xdr:row>25</xdr:row>
          <xdr:rowOff>25879</xdr:rowOff>
        </xdr:to>
        <xdr:sp macro="" textlink="">
          <xdr:nvSpPr>
            <xdr:cNvPr id="4336" name="Check Box 240" hidden="1">
              <a:extLst>
                <a:ext uri="{63B3BB69-23CF-44E3-9099-C40C66FF867C}">
                  <a14:compatExt spid="_x0000_s4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24</xdr:row>
          <xdr:rowOff>112143</xdr:rowOff>
        </xdr:from>
        <xdr:to>
          <xdr:col>7</xdr:col>
          <xdr:colOff>146649</xdr:colOff>
          <xdr:row>26</xdr:row>
          <xdr:rowOff>25879</xdr:rowOff>
        </xdr:to>
        <xdr:sp macro="" textlink="">
          <xdr:nvSpPr>
            <xdr:cNvPr id="4337" name="Check Box 241" hidden="1">
              <a:extLst>
                <a:ext uri="{63B3BB69-23CF-44E3-9099-C40C66FF867C}">
                  <a14:compatExt spid="_x0000_s4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24</xdr:row>
          <xdr:rowOff>112143</xdr:rowOff>
        </xdr:from>
        <xdr:to>
          <xdr:col>7</xdr:col>
          <xdr:colOff>146649</xdr:colOff>
          <xdr:row>26</xdr:row>
          <xdr:rowOff>25879</xdr:rowOff>
        </xdr:to>
        <xdr:sp macro="" textlink="">
          <xdr:nvSpPr>
            <xdr:cNvPr id="4338" name="Check Box 242" hidden="1">
              <a:extLst>
                <a:ext uri="{63B3BB69-23CF-44E3-9099-C40C66FF867C}">
                  <a14:compatExt spid="_x0000_s4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25</xdr:row>
          <xdr:rowOff>112143</xdr:rowOff>
        </xdr:from>
        <xdr:to>
          <xdr:col>7</xdr:col>
          <xdr:colOff>146649</xdr:colOff>
          <xdr:row>27</xdr:row>
          <xdr:rowOff>25879</xdr:rowOff>
        </xdr:to>
        <xdr:sp macro="" textlink="">
          <xdr:nvSpPr>
            <xdr:cNvPr id="4339" name="Check Box 243" hidden="1">
              <a:extLst>
                <a:ext uri="{63B3BB69-23CF-44E3-9099-C40C66FF867C}">
                  <a14:compatExt spid="_x0000_s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25</xdr:row>
          <xdr:rowOff>112143</xdr:rowOff>
        </xdr:from>
        <xdr:to>
          <xdr:col>7</xdr:col>
          <xdr:colOff>146649</xdr:colOff>
          <xdr:row>27</xdr:row>
          <xdr:rowOff>25879</xdr:rowOff>
        </xdr:to>
        <xdr:sp macro="" textlink="">
          <xdr:nvSpPr>
            <xdr:cNvPr id="4340" name="Check Box 244" hidden="1">
              <a:extLst>
                <a:ext uri="{63B3BB69-23CF-44E3-9099-C40C66FF867C}">
                  <a14:compatExt spid="_x0000_s4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26</xdr:row>
          <xdr:rowOff>112143</xdr:rowOff>
        </xdr:from>
        <xdr:to>
          <xdr:col>7</xdr:col>
          <xdr:colOff>146649</xdr:colOff>
          <xdr:row>28</xdr:row>
          <xdr:rowOff>25879</xdr:rowOff>
        </xdr:to>
        <xdr:sp macro="" textlink="">
          <xdr:nvSpPr>
            <xdr:cNvPr id="4341" name="Check Box 245" hidden="1">
              <a:extLst>
                <a:ext uri="{63B3BB69-23CF-44E3-9099-C40C66FF867C}">
                  <a14:compatExt spid="_x0000_s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26</xdr:row>
          <xdr:rowOff>112143</xdr:rowOff>
        </xdr:from>
        <xdr:to>
          <xdr:col>7</xdr:col>
          <xdr:colOff>146649</xdr:colOff>
          <xdr:row>28</xdr:row>
          <xdr:rowOff>25879</xdr:rowOff>
        </xdr:to>
        <xdr:sp macro="" textlink="">
          <xdr:nvSpPr>
            <xdr:cNvPr id="4342" name="Check Box 246" hidden="1">
              <a:extLst>
                <a:ext uri="{63B3BB69-23CF-44E3-9099-C40C66FF867C}">
                  <a14:compatExt spid="_x0000_s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27</xdr:row>
          <xdr:rowOff>112143</xdr:rowOff>
        </xdr:from>
        <xdr:to>
          <xdr:col>7</xdr:col>
          <xdr:colOff>146649</xdr:colOff>
          <xdr:row>29</xdr:row>
          <xdr:rowOff>25879</xdr:rowOff>
        </xdr:to>
        <xdr:sp macro="" textlink="">
          <xdr:nvSpPr>
            <xdr:cNvPr id="4343" name="Check Box 247" hidden="1">
              <a:extLst>
                <a:ext uri="{63B3BB69-23CF-44E3-9099-C40C66FF867C}">
                  <a14:compatExt spid="_x0000_s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27</xdr:row>
          <xdr:rowOff>112143</xdr:rowOff>
        </xdr:from>
        <xdr:to>
          <xdr:col>7</xdr:col>
          <xdr:colOff>146649</xdr:colOff>
          <xdr:row>29</xdr:row>
          <xdr:rowOff>25879</xdr:rowOff>
        </xdr:to>
        <xdr:sp macro="" textlink="">
          <xdr:nvSpPr>
            <xdr:cNvPr id="4344" name="Check Box 248" hidden="1">
              <a:extLst>
                <a:ext uri="{63B3BB69-23CF-44E3-9099-C40C66FF867C}">
                  <a14:compatExt spid="_x0000_s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28</xdr:row>
          <xdr:rowOff>112143</xdr:rowOff>
        </xdr:from>
        <xdr:to>
          <xdr:col>7</xdr:col>
          <xdr:colOff>146649</xdr:colOff>
          <xdr:row>30</xdr:row>
          <xdr:rowOff>25879</xdr:rowOff>
        </xdr:to>
        <xdr:sp macro="" textlink="">
          <xdr:nvSpPr>
            <xdr:cNvPr id="4345" name="Check Box 249" hidden="1">
              <a:extLst>
                <a:ext uri="{63B3BB69-23CF-44E3-9099-C40C66FF867C}">
                  <a14:compatExt spid="_x0000_s4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28</xdr:row>
          <xdr:rowOff>112143</xdr:rowOff>
        </xdr:from>
        <xdr:to>
          <xdr:col>7</xdr:col>
          <xdr:colOff>146649</xdr:colOff>
          <xdr:row>30</xdr:row>
          <xdr:rowOff>25879</xdr:rowOff>
        </xdr:to>
        <xdr:sp macro="" textlink="">
          <xdr:nvSpPr>
            <xdr:cNvPr id="4346" name="Check Box 250" hidden="1">
              <a:extLst>
                <a:ext uri="{63B3BB69-23CF-44E3-9099-C40C66FF867C}">
                  <a14:compatExt spid="_x0000_s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30</xdr:row>
          <xdr:rowOff>112143</xdr:rowOff>
        </xdr:from>
        <xdr:to>
          <xdr:col>7</xdr:col>
          <xdr:colOff>146649</xdr:colOff>
          <xdr:row>32</xdr:row>
          <xdr:rowOff>25879</xdr:rowOff>
        </xdr:to>
        <xdr:sp macro="" textlink="">
          <xdr:nvSpPr>
            <xdr:cNvPr id="4347" name="Check Box 251" hidden="1">
              <a:extLst>
                <a:ext uri="{63B3BB69-23CF-44E3-9099-C40C66FF867C}">
                  <a14:compatExt spid="_x0000_s4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30</xdr:row>
          <xdr:rowOff>112143</xdr:rowOff>
        </xdr:from>
        <xdr:to>
          <xdr:col>7</xdr:col>
          <xdr:colOff>146649</xdr:colOff>
          <xdr:row>32</xdr:row>
          <xdr:rowOff>25879</xdr:rowOff>
        </xdr:to>
        <xdr:sp macro="" textlink="">
          <xdr:nvSpPr>
            <xdr:cNvPr id="4348" name="Check Box 252" hidden="1">
              <a:extLst>
                <a:ext uri="{63B3BB69-23CF-44E3-9099-C40C66FF867C}">
                  <a14:compatExt spid="_x0000_s4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32</xdr:row>
          <xdr:rowOff>112143</xdr:rowOff>
        </xdr:from>
        <xdr:to>
          <xdr:col>7</xdr:col>
          <xdr:colOff>146649</xdr:colOff>
          <xdr:row>34</xdr:row>
          <xdr:rowOff>25879</xdr:rowOff>
        </xdr:to>
        <xdr:sp macro="" textlink="">
          <xdr:nvSpPr>
            <xdr:cNvPr id="4349" name="Check Box 253" hidden="1">
              <a:extLst>
                <a:ext uri="{63B3BB69-23CF-44E3-9099-C40C66FF867C}">
                  <a14:compatExt spid="_x0000_s4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32</xdr:row>
          <xdr:rowOff>112143</xdr:rowOff>
        </xdr:from>
        <xdr:to>
          <xdr:col>7</xdr:col>
          <xdr:colOff>146649</xdr:colOff>
          <xdr:row>34</xdr:row>
          <xdr:rowOff>25879</xdr:rowOff>
        </xdr:to>
        <xdr:sp macro="" textlink="">
          <xdr:nvSpPr>
            <xdr:cNvPr id="4350" name="Check Box 254" hidden="1">
              <a:extLst>
                <a:ext uri="{63B3BB69-23CF-44E3-9099-C40C66FF867C}">
                  <a14:compatExt spid="_x0000_s4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33</xdr:row>
          <xdr:rowOff>112143</xdr:rowOff>
        </xdr:from>
        <xdr:to>
          <xdr:col>7</xdr:col>
          <xdr:colOff>146649</xdr:colOff>
          <xdr:row>35</xdr:row>
          <xdr:rowOff>25879</xdr:rowOff>
        </xdr:to>
        <xdr:sp macro="" textlink="">
          <xdr:nvSpPr>
            <xdr:cNvPr id="4351" name="Check Box 255" hidden="1">
              <a:extLst>
                <a:ext uri="{63B3BB69-23CF-44E3-9099-C40C66FF867C}">
                  <a14:compatExt spid="_x0000_s4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33</xdr:row>
          <xdr:rowOff>112143</xdr:rowOff>
        </xdr:from>
        <xdr:to>
          <xdr:col>7</xdr:col>
          <xdr:colOff>146649</xdr:colOff>
          <xdr:row>35</xdr:row>
          <xdr:rowOff>25879</xdr:rowOff>
        </xdr:to>
        <xdr:sp macro="" textlink="">
          <xdr:nvSpPr>
            <xdr:cNvPr id="4352" name="Check Box 256" hidden="1">
              <a:extLst>
                <a:ext uri="{63B3BB69-23CF-44E3-9099-C40C66FF867C}">
                  <a14:compatExt spid="_x0000_s4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34</xdr:row>
          <xdr:rowOff>112143</xdr:rowOff>
        </xdr:from>
        <xdr:to>
          <xdr:col>7</xdr:col>
          <xdr:colOff>146649</xdr:colOff>
          <xdr:row>36</xdr:row>
          <xdr:rowOff>25879</xdr:rowOff>
        </xdr:to>
        <xdr:sp macro="" textlink="">
          <xdr:nvSpPr>
            <xdr:cNvPr id="4353" name="Check Box 257" hidden="1">
              <a:extLst>
                <a:ext uri="{63B3BB69-23CF-44E3-9099-C40C66FF867C}">
                  <a14:compatExt spid="_x0000_s4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34</xdr:row>
          <xdr:rowOff>112143</xdr:rowOff>
        </xdr:from>
        <xdr:to>
          <xdr:col>7</xdr:col>
          <xdr:colOff>146649</xdr:colOff>
          <xdr:row>36</xdr:row>
          <xdr:rowOff>25879</xdr:rowOff>
        </xdr:to>
        <xdr:sp macro="" textlink="">
          <xdr:nvSpPr>
            <xdr:cNvPr id="4354" name="Check Box 258" hidden="1">
              <a:extLst>
                <a:ext uri="{63B3BB69-23CF-44E3-9099-C40C66FF867C}">
                  <a14:compatExt spid="_x0000_s4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35</xdr:row>
          <xdr:rowOff>112143</xdr:rowOff>
        </xdr:from>
        <xdr:to>
          <xdr:col>7</xdr:col>
          <xdr:colOff>146649</xdr:colOff>
          <xdr:row>37</xdr:row>
          <xdr:rowOff>25879</xdr:rowOff>
        </xdr:to>
        <xdr:sp macro="" textlink="">
          <xdr:nvSpPr>
            <xdr:cNvPr id="4355" name="Check Box 259" hidden="1">
              <a:extLst>
                <a:ext uri="{63B3BB69-23CF-44E3-9099-C40C66FF867C}">
                  <a14:compatExt spid="_x0000_s4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35</xdr:row>
          <xdr:rowOff>112143</xdr:rowOff>
        </xdr:from>
        <xdr:to>
          <xdr:col>7</xdr:col>
          <xdr:colOff>146649</xdr:colOff>
          <xdr:row>37</xdr:row>
          <xdr:rowOff>25879</xdr:rowOff>
        </xdr:to>
        <xdr:sp macro="" textlink="">
          <xdr:nvSpPr>
            <xdr:cNvPr id="4356" name="Check Box 260" hidden="1">
              <a:extLst>
                <a:ext uri="{63B3BB69-23CF-44E3-9099-C40C66FF867C}">
                  <a14:compatExt spid="_x0000_s4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36</xdr:row>
          <xdr:rowOff>112143</xdr:rowOff>
        </xdr:from>
        <xdr:to>
          <xdr:col>7</xdr:col>
          <xdr:colOff>146649</xdr:colOff>
          <xdr:row>38</xdr:row>
          <xdr:rowOff>25879</xdr:rowOff>
        </xdr:to>
        <xdr:sp macro="" textlink="">
          <xdr:nvSpPr>
            <xdr:cNvPr id="4357" name="Check Box 261" hidden="1">
              <a:extLst>
                <a:ext uri="{63B3BB69-23CF-44E3-9099-C40C66FF867C}">
                  <a14:compatExt spid="_x0000_s4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36</xdr:row>
          <xdr:rowOff>112143</xdr:rowOff>
        </xdr:from>
        <xdr:to>
          <xdr:col>7</xdr:col>
          <xdr:colOff>146649</xdr:colOff>
          <xdr:row>38</xdr:row>
          <xdr:rowOff>25879</xdr:rowOff>
        </xdr:to>
        <xdr:sp macro="" textlink="">
          <xdr:nvSpPr>
            <xdr:cNvPr id="4358" name="Check Box 262" hidden="1">
              <a:extLst>
                <a:ext uri="{63B3BB69-23CF-44E3-9099-C40C66FF867C}">
                  <a14:compatExt spid="_x0000_s4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37</xdr:row>
          <xdr:rowOff>112143</xdr:rowOff>
        </xdr:from>
        <xdr:to>
          <xdr:col>7</xdr:col>
          <xdr:colOff>146649</xdr:colOff>
          <xdr:row>39</xdr:row>
          <xdr:rowOff>25879</xdr:rowOff>
        </xdr:to>
        <xdr:sp macro="" textlink="">
          <xdr:nvSpPr>
            <xdr:cNvPr id="4359" name="Check Box 263" hidden="1">
              <a:extLst>
                <a:ext uri="{63B3BB69-23CF-44E3-9099-C40C66FF867C}">
                  <a14:compatExt spid="_x0000_s4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37</xdr:row>
          <xdr:rowOff>112143</xdr:rowOff>
        </xdr:from>
        <xdr:to>
          <xdr:col>7</xdr:col>
          <xdr:colOff>146649</xdr:colOff>
          <xdr:row>39</xdr:row>
          <xdr:rowOff>25879</xdr:rowOff>
        </xdr:to>
        <xdr:sp macro="" textlink="">
          <xdr:nvSpPr>
            <xdr:cNvPr id="4360" name="Check Box 264" hidden="1">
              <a:extLst>
                <a:ext uri="{63B3BB69-23CF-44E3-9099-C40C66FF867C}">
                  <a14:compatExt spid="_x0000_s4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38</xdr:row>
          <xdr:rowOff>112143</xdr:rowOff>
        </xdr:from>
        <xdr:to>
          <xdr:col>7</xdr:col>
          <xdr:colOff>146649</xdr:colOff>
          <xdr:row>40</xdr:row>
          <xdr:rowOff>25879</xdr:rowOff>
        </xdr:to>
        <xdr:sp macro="" textlink="">
          <xdr:nvSpPr>
            <xdr:cNvPr id="4361" name="Check Box 265" hidden="1">
              <a:extLst>
                <a:ext uri="{63B3BB69-23CF-44E3-9099-C40C66FF867C}">
                  <a14:compatExt spid="_x0000_s4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38</xdr:row>
          <xdr:rowOff>112143</xdr:rowOff>
        </xdr:from>
        <xdr:to>
          <xdr:col>7</xdr:col>
          <xdr:colOff>146649</xdr:colOff>
          <xdr:row>40</xdr:row>
          <xdr:rowOff>25879</xdr:rowOff>
        </xdr:to>
        <xdr:sp macro="" textlink="">
          <xdr:nvSpPr>
            <xdr:cNvPr id="4362" name="Check Box 266" hidden="1">
              <a:extLst>
                <a:ext uri="{63B3BB69-23CF-44E3-9099-C40C66FF867C}">
                  <a14:compatExt spid="_x0000_s4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39</xdr:row>
          <xdr:rowOff>112143</xdr:rowOff>
        </xdr:from>
        <xdr:to>
          <xdr:col>7</xdr:col>
          <xdr:colOff>146649</xdr:colOff>
          <xdr:row>41</xdr:row>
          <xdr:rowOff>25879</xdr:rowOff>
        </xdr:to>
        <xdr:sp macro="" textlink="">
          <xdr:nvSpPr>
            <xdr:cNvPr id="4363" name="Check Box 267" hidden="1">
              <a:extLst>
                <a:ext uri="{63B3BB69-23CF-44E3-9099-C40C66FF867C}">
                  <a14:compatExt spid="_x0000_s4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39</xdr:row>
          <xdr:rowOff>112143</xdr:rowOff>
        </xdr:from>
        <xdr:to>
          <xdr:col>7</xdr:col>
          <xdr:colOff>146649</xdr:colOff>
          <xdr:row>41</xdr:row>
          <xdr:rowOff>25879</xdr:rowOff>
        </xdr:to>
        <xdr:sp macro="" textlink="">
          <xdr:nvSpPr>
            <xdr:cNvPr id="4364" name="Check Box 268" hidden="1">
              <a:extLst>
                <a:ext uri="{63B3BB69-23CF-44E3-9099-C40C66FF867C}">
                  <a14:compatExt spid="_x0000_s4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40</xdr:row>
          <xdr:rowOff>112143</xdr:rowOff>
        </xdr:from>
        <xdr:to>
          <xdr:col>7</xdr:col>
          <xdr:colOff>146649</xdr:colOff>
          <xdr:row>42</xdr:row>
          <xdr:rowOff>25879</xdr:rowOff>
        </xdr:to>
        <xdr:sp macro="" textlink="">
          <xdr:nvSpPr>
            <xdr:cNvPr id="4365" name="Check Box 269" hidden="1">
              <a:extLst>
                <a:ext uri="{63B3BB69-23CF-44E3-9099-C40C66FF867C}">
                  <a14:compatExt spid="_x0000_s4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40</xdr:row>
          <xdr:rowOff>112143</xdr:rowOff>
        </xdr:from>
        <xdr:to>
          <xdr:col>7</xdr:col>
          <xdr:colOff>146649</xdr:colOff>
          <xdr:row>42</xdr:row>
          <xdr:rowOff>25879</xdr:rowOff>
        </xdr:to>
        <xdr:sp macro="" textlink="">
          <xdr:nvSpPr>
            <xdr:cNvPr id="4366" name="Check Box 270" hidden="1">
              <a:extLst>
                <a:ext uri="{63B3BB69-23CF-44E3-9099-C40C66FF867C}">
                  <a14:compatExt spid="_x0000_s4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45</xdr:row>
          <xdr:rowOff>112143</xdr:rowOff>
        </xdr:from>
        <xdr:to>
          <xdr:col>7</xdr:col>
          <xdr:colOff>146649</xdr:colOff>
          <xdr:row>47</xdr:row>
          <xdr:rowOff>25879</xdr:rowOff>
        </xdr:to>
        <xdr:sp macro="" textlink="">
          <xdr:nvSpPr>
            <xdr:cNvPr id="4369" name="Check Box 273" hidden="1">
              <a:extLst>
                <a:ext uri="{63B3BB69-23CF-44E3-9099-C40C66FF867C}">
                  <a14:compatExt spid="_x0000_s4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45</xdr:row>
          <xdr:rowOff>112143</xdr:rowOff>
        </xdr:from>
        <xdr:to>
          <xdr:col>7</xdr:col>
          <xdr:colOff>146649</xdr:colOff>
          <xdr:row>47</xdr:row>
          <xdr:rowOff>25879</xdr:rowOff>
        </xdr:to>
        <xdr:sp macro="" textlink="">
          <xdr:nvSpPr>
            <xdr:cNvPr id="4370" name="Check Box 274" hidden="1">
              <a:extLst>
                <a:ext uri="{63B3BB69-23CF-44E3-9099-C40C66FF867C}">
                  <a14:compatExt spid="_x0000_s4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46</xdr:row>
          <xdr:rowOff>112143</xdr:rowOff>
        </xdr:from>
        <xdr:to>
          <xdr:col>7</xdr:col>
          <xdr:colOff>146649</xdr:colOff>
          <xdr:row>48</xdr:row>
          <xdr:rowOff>25879</xdr:rowOff>
        </xdr:to>
        <xdr:sp macro="" textlink="">
          <xdr:nvSpPr>
            <xdr:cNvPr id="4371" name="Check Box 275" hidden="1">
              <a:extLst>
                <a:ext uri="{63B3BB69-23CF-44E3-9099-C40C66FF867C}">
                  <a14:compatExt spid="_x0000_s4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46</xdr:row>
          <xdr:rowOff>112143</xdr:rowOff>
        </xdr:from>
        <xdr:to>
          <xdr:col>7</xdr:col>
          <xdr:colOff>146649</xdr:colOff>
          <xdr:row>48</xdr:row>
          <xdr:rowOff>25879</xdr:rowOff>
        </xdr:to>
        <xdr:sp macro="" textlink="">
          <xdr:nvSpPr>
            <xdr:cNvPr id="4372" name="Check Box 276" hidden="1">
              <a:extLst>
                <a:ext uri="{63B3BB69-23CF-44E3-9099-C40C66FF867C}">
                  <a14:compatExt spid="_x0000_s4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47</xdr:row>
          <xdr:rowOff>112143</xdr:rowOff>
        </xdr:from>
        <xdr:to>
          <xdr:col>7</xdr:col>
          <xdr:colOff>146649</xdr:colOff>
          <xdr:row>49</xdr:row>
          <xdr:rowOff>25879</xdr:rowOff>
        </xdr:to>
        <xdr:sp macro="" textlink="">
          <xdr:nvSpPr>
            <xdr:cNvPr id="4373" name="Check Box 277" hidden="1">
              <a:extLst>
                <a:ext uri="{63B3BB69-23CF-44E3-9099-C40C66FF867C}">
                  <a14:compatExt spid="_x0000_s4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47</xdr:row>
          <xdr:rowOff>112143</xdr:rowOff>
        </xdr:from>
        <xdr:to>
          <xdr:col>7</xdr:col>
          <xdr:colOff>146649</xdr:colOff>
          <xdr:row>49</xdr:row>
          <xdr:rowOff>25879</xdr:rowOff>
        </xdr:to>
        <xdr:sp macro="" textlink="">
          <xdr:nvSpPr>
            <xdr:cNvPr id="4374" name="Check Box 278" hidden="1">
              <a:extLst>
                <a:ext uri="{63B3BB69-23CF-44E3-9099-C40C66FF867C}">
                  <a14:compatExt spid="_x0000_s4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48</xdr:row>
          <xdr:rowOff>112143</xdr:rowOff>
        </xdr:from>
        <xdr:to>
          <xdr:col>7</xdr:col>
          <xdr:colOff>146649</xdr:colOff>
          <xdr:row>50</xdr:row>
          <xdr:rowOff>25879</xdr:rowOff>
        </xdr:to>
        <xdr:sp macro="" textlink="">
          <xdr:nvSpPr>
            <xdr:cNvPr id="4375" name="Check Box 279" hidden="1">
              <a:extLst>
                <a:ext uri="{63B3BB69-23CF-44E3-9099-C40C66FF867C}">
                  <a14:compatExt spid="_x0000_s4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48</xdr:row>
          <xdr:rowOff>112143</xdr:rowOff>
        </xdr:from>
        <xdr:to>
          <xdr:col>7</xdr:col>
          <xdr:colOff>146649</xdr:colOff>
          <xdr:row>50</xdr:row>
          <xdr:rowOff>25879</xdr:rowOff>
        </xdr:to>
        <xdr:sp macro="" textlink="">
          <xdr:nvSpPr>
            <xdr:cNvPr id="4376" name="Check Box 280" hidden="1">
              <a:extLst>
                <a:ext uri="{63B3BB69-23CF-44E3-9099-C40C66FF867C}">
                  <a14:compatExt spid="_x0000_s4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49</xdr:row>
          <xdr:rowOff>112143</xdr:rowOff>
        </xdr:from>
        <xdr:to>
          <xdr:col>7</xdr:col>
          <xdr:colOff>146649</xdr:colOff>
          <xdr:row>51</xdr:row>
          <xdr:rowOff>25879</xdr:rowOff>
        </xdr:to>
        <xdr:sp macro="" textlink="">
          <xdr:nvSpPr>
            <xdr:cNvPr id="4377" name="Check Box 281" hidden="1">
              <a:extLst>
                <a:ext uri="{63B3BB69-23CF-44E3-9099-C40C66FF867C}">
                  <a14:compatExt spid="_x0000_s4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49</xdr:row>
          <xdr:rowOff>112143</xdr:rowOff>
        </xdr:from>
        <xdr:to>
          <xdr:col>7</xdr:col>
          <xdr:colOff>146649</xdr:colOff>
          <xdr:row>51</xdr:row>
          <xdr:rowOff>25879</xdr:rowOff>
        </xdr:to>
        <xdr:sp macro="" textlink="">
          <xdr:nvSpPr>
            <xdr:cNvPr id="4378" name="Check Box 282" hidden="1">
              <a:extLst>
                <a:ext uri="{63B3BB69-23CF-44E3-9099-C40C66FF867C}">
                  <a14:compatExt spid="_x0000_s4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50</xdr:row>
          <xdr:rowOff>112143</xdr:rowOff>
        </xdr:from>
        <xdr:to>
          <xdr:col>7</xdr:col>
          <xdr:colOff>146649</xdr:colOff>
          <xdr:row>52</xdr:row>
          <xdr:rowOff>25879</xdr:rowOff>
        </xdr:to>
        <xdr:sp macro="" textlink="">
          <xdr:nvSpPr>
            <xdr:cNvPr id="4379" name="Check Box 283" hidden="1">
              <a:extLst>
                <a:ext uri="{63B3BB69-23CF-44E3-9099-C40C66FF867C}">
                  <a14:compatExt spid="_x0000_s4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50</xdr:row>
          <xdr:rowOff>112143</xdr:rowOff>
        </xdr:from>
        <xdr:to>
          <xdr:col>7</xdr:col>
          <xdr:colOff>146649</xdr:colOff>
          <xdr:row>52</xdr:row>
          <xdr:rowOff>25879</xdr:rowOff>
        </xdr:to>
        <xdr:sp macro="" textlink="">
          <xdr:nvSpPr>
            <xdr:cNvPr id="4380" name="Check Box 284" hidden="1">
              <a:extLst>
                <a:ext uri="{63B3BB69-23CF-44E3-9099-C40C66FF867C}">
                  <a14:compatExt spid="_x0000_s4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51</xdr:row>
          <xdr:rowOff>112143</xdr:rowOff>
        </xdr:from>
        <xdr:to>
          <xdr:col>7</xdr:col>
          <xdr:colOff>146649</xdr:colOff>
          <xdr:row>53</xdr:row>
          <xdr:rowOff>25879</xdr:rowOff>
        </xdr:to>
        <xdr:sp macro="" textlink="">
          <xdr:nvSpPr>
            <xdr:cNvPr id="4381" name="Check Box 285" hidden="1">
              <a:extLst>
                <a:ext uri="{63B3BB69-23CF-44E3-9099-C40C66FF867C}">
                  <a14:compatExt spid="_x0000_s4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51</xdr:row>
          <xdr:rowOff>112143</xdr:rowOff>
        </xdr:from>
        <xdr:to>
          <xdr:col>7</xdr:col>
          <xdr:colOff>146649</xdr:colOff>
          <xdr:row>53</xdr:row>
          <xdr:rowOff>25879</xdr:rowOff>
        </xdr:to>
        <xdr:sp macro="" textlink="">
          <xdr:nvSpPr>
            <xdr:cNvPr id="4382" name="Check Box 286" hidden="1">
              <a:extLst>
                <a:ext uri="{63B3BB69-23CF-44E3-9099-C40C66FF867C}">
                  <a14:compatExt spid="_x0000_s4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52</xdr:row>
          <xdr:rowOff>112143</xdr:rowOff>
        </xdr:from>
        <xdr:to>
          <xdr:col>7</xdr:col>
          <xdr:colOff>146649</xdr:colOff>
          <xdr:row>54</xdr:row>
          <xdr:rowOff>25879</xdr:rowOff>
        </xdr:to>
        <xdr:sp macro="" textlink="">
          <xdr:nvSpPr>
            <xdr:cNvPr id="4383" name="Check Box 287" hidden="1">
              <a:extLst>
                <a:ext uri="{63B3BB69-23CF-44E3-9099-C40C66FF867C}">
                  <a14:compatExt spid="_x0000_s4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52</xdr:row>
          <xdr:rowOff>112143</xdr:rowOff>
        </xdr:from>
        <xdr:to>
          <xdr:col>7</xdr:col>
          <xdr:colOff>146649</xdr:colOff>
          <xdr:row>54</xdr:row>
          <xdr:rowOff>25879</xdr:rowOff>
        </xdr:to>
        <xdr:sp macro="" textlink="">
          <xdr:nvSpPr>
            <xdr:cNvPr id="4384" name="Check Box 288" hidden="1">
              <a:extLst>
                <a:ext uri="{63B3BB69-23CF-44E3-9099-C40C66FF867C}">
                  <a14:compatExt spid="_x0000_s4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53</xdr:row>
          <xdr:rowOff>112143</xdr:rowOff>
        </xdr:from>
        <xdr:to>
          <xdr:col>7</xdr:col>
          <xdr:colOff>146649</xdr:colOff>
          <xdr:row>55</xdr:row>
          <xdr:rowOff>25879</xdr:rowOff>
        </xdr:to>
        <xdr:sp macro="" textlink="">
          <xdr:nvSpPr>
            <xdr:cNvPr id="4385" name="Check Box 289" hidden="1">
              <a:extLst>
                <a:ext uri="{63B3BB69-23CF-44E3-9099-C40C66FF867C}">
                  <a14:compatExt spid="_x0000_s4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53</xdr:row>
          <xdr:rowOff>112143</xdr:rowOff>
        </xdr:from>
        <xdr:to>
          <xdr:col>7</xdr:col>
          <xdr:colOff>146649</xdr:colOff>
          <xdr:row>55</xdr:row>
          <xdr:rowOff>25879</xdr:rowOff>
        </xdr:to>
        <xdr:sp macro="" textlink="">
          <xdr:nvSpPr>
            <xdr:cNvPr id="4386" name="Check Box 290" hidden="1">
              <a:extLst>
                <a:ext uri="{63B3BB69-23CF-44E3-9099-C40C66FF867C}">
                  <a14:compatExt spid="_x0000_s4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40</xdr:row>
          <xdr:rowOff>112143</xdr:rowOff>
        </xdr:from>
        <xdr:to>
          <xdr:col>7</xdr:col>
          <xdr:colOff>146649</xdr:colOff>
          <xdr:row>42</xdr:row>
          <xdr:rowOff>25879</xdr:rowOff>
        </xdr:to>
        <xdr:sp macro="" textlink="">
          <xdr:nvSpPr>
            <xdr:cNvPr id="4462" name="Check Box 366" hidden="1">
              <a:extLst>
                <a:ext uri="{63B3BB69-23CF-44E3-9099-C40C66FF867C}">
                  <a14:compatExt spid="_x0000_s4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40</xdr:row>
          <xdr:rowOff>112143</xdr:rowOff>
        </xdr:from>
        <xdr:to>
          <xdr:col>7</xdr:col>
          <xdr:colOff>146649</xdr:colOff>
          <xdr:row>42</xdr:row>
          <xdr:rowOff>25879</xdr:rowOff>
        </xdr:to>
        <xdr:sp macro="" textlink="">
          <xdr:nvSpPr>
            <xdr:cNvPr id="4463" name="Check Box 367" hidden="1">
              <a:extLst>
                <a:ext uri="{63B3BB69-23CF-44E3-9099-C40C66FF867C}">
                  <a14:compatExt spid="_x0000_s4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28</xdr:row>
          <xdr:rowOff>112143</xdr:rowOff>
        </xdr:from>
        <xdr:to>
          <xdr:col>7</xdr:col>
          <xdr:colOff>146649</xdr:colOff>
          <xdr:row>30</xdr:row>
          <xdr:rowOff>25879</xdr:rowOff>
        </xdr:to>
        <xdr:sp macro="" textlink="">
          <xdr:nvSpPr>
            <xdr:cNvPr id="4467" name="Check Box 371" hidden="1">
              <a:extLst>
                <a:ext uri="{63B3BB69-23CF-44E3-9099-C40C66FF867C}">
                  <a14:compatExt spid="_x0000_s4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28</xdr:row>
          <xdr:rowOff>112143</xdr:rowOff>
        </xdr:from>
        <xdr:to>
          <xdr:col>7</xdr:col>
          <xdr:colOff>146649</xdr:colOff>
          <xdr:row>30</xdr:row>
          <xdr:rowOff>25879</xdr:rowOff>
        </xdr:to>
        <xdr:sp macro="" textlink="">
          <xdr:nvSpPr>
            <xdr:cNvPr id="4468" name="Check Box 372" hidden="1">
              <a:extLst>
                <a:ext uri="{63B3BB69-23CF-44E3-9099-C40C66FF867C}">
                  <a14:compatExt spid="_x0000_s4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28</xdr:row>
          <xdr:rowOff>112143</xdr:rowOff>
        </xdr:from>
        <xdr:to>
          <xdr:col>7</xdr:col>
          <xdr:colOff>146649</xdr:colOff>
          <xdr:row>30</xdr:row>
          <xdr:rowOff>25879</xdr:rowOff>
        </xdr:to>
        <xdr:sp macro="" textlink="">
          <xdr:nvSpPr>
            <xdr:cNvPr id="4469" name="Check Box 373" hidden="1">
              <a:extLst>
                <a:ext uri="{63B3BB69-23CF-44E3-9099-C40C66FF867C}">
                  <a14:compatExt spid="_x0000_s4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28</xdr:row>
          <xdr:rowOff>112143</xdr:rowOff>
        </xdr:from>
        <xdr:to>
          <xdr:col>7</xdr:col>
          <xdr:colOff>146649</xdr:colOff>
          <xdr:row>30</xdr:row>
          <xdr:rowOff>25879</xdr:rowOff>
        </xdr:to>
        <xdr:sp macro="" textlink="">
          <xdr:nvSpPr>
            <xdr:cNvPr id="4470" name="Check Box 374" hidden="1">
              <a:extLst>
                <a:ext uri="{63B3BB69-23CF-44E3-9099-C40C66FF867C}">
                  <a14:compatExt spid="_x0000_s4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14</xdr:row>
          <xdr:rowOff>112143</xdr:rowOff>
        </xdr:from>
        <xdr:to>
          <xdr:col>7</xdr:col>
          <xdr:colOff>146649</xdr:colOff>
          <xdr:row>16</xdr:row>
          <xdr:rowOff>25879</xdr:rowOff>
        </xdr:to>
        <xdr:sp macro="" textlink="">
          <xdr:nvSpPr>
            <xdr:cNvPr id="4471" name="Check Box 375" hidden="1">
              <a:extLst>
                <a:ext uri="{63B3BB69-23CF-44E3-9099-C40C66FF867C}">
                  <a14:compatExt spid="_x0000_s4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14</xdr:row>
          <xdr:rowOff>112143</xdr:rowOff>
        </xdr:from>
        <xdr:to>
          <xdr:col>7</xdr:col>
          <xdr:colOff>146649</xdr:colOff>
          <xdr:row>16</xdr:row>
          <xdr:rowOff>25879</xdr:rowOff>
        </xdr:to>
        <xdr:sp macro="" textlink="">
          <xdr:nvSpPr>
            <xdr:cNvPr id="4472" name="Check Box 376" hidden="1">
              <a:extLst>
                <a:ext uri="{63B3BB69-23CF-44E3-9099-C40C66FF867C}">
                  <a14:compatExt spid="_x0000_s4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15</xdr:row>
          <xdr:rowOff>112143</xdr:rowOff>
        </xdr:from>
        <xdr:to>
          <xdr:col>7</xdr:col>
          <xdr:colOff>146649</xdr:colOff>
          <xdr:row>17</xdr:row>
          <xdr:rowOff>25879</xdr:rowOff>
        </xdr:to>
        <xdr:sp macro="" textlink="">
          <xdr:nvSpPr>
            <xdr:cNvPr id="4473" name="Check Box 377" hidden="1">
              <a:extLst>
                <a:ext uri="{63B3BB69-23CF-44E3-9099-C40C66FF867C}">
                  <a14:compatExt spid="_x0000_s4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15</xdr:row>
          <xdr:rowOff>112143</xdr:rowOff>
        </xdr:from>
        <xdr:to>
          <xdr:col>7</xdr:col>
          <xdr:colOff>146649</xdr:colOff>
          <xdr:row>17</xdr:row>
          <xdr:rowOff>25879</xdr:rowOff>
        </xdr:to>
        <xdr:sp macro="" textlink="">
          <xdr:nvSpPr>
            <xdr:cNvPr id="4474" name="Check Box 378" hidden="1">
              <a:extLst>
                <a:ext uri="{63B3BB69-23CF-44E3-9099-C40C66FF867C}">
                  <a14:compatExt spid="_x0000_s4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22</xdr:row>
          <xdr:rowOff>112143</xdr:rowOff>
        </xdr:from>
        <xdr:to>
          <xdr:col>7</xdr:col>
          <xdr:colOff>146649</xdr:colOff>
          <xdr:row>24</xdr:row>
          <xdr:rowOff>25879</xdr:rowOff>
        </xdr:to>
        <xdr:sp macro="" textlink="">
          <xdr:nvSpPr>
            <xdr:cNvPr id="4479" name="Check Box 383" hidden="1">
              <a:extLst>
                <a:ext uri="{63B3BB69-23CF-44E3-9099-C40C66FF867C}">
                  <a14:compatExt spid="_x0000_s4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22</xdr:row>
          <xdr:rowOff>112143</xdr:rowOff>
        </xdr:from>
        <xdr:to>
          <xdr:col>7</xdr:col>
          <xdr:colOff>146649</xdr:colOff>
          <xdr:row>24</xdr:row>
          <xdr:rowOff>25879</xdr:rowOff>
        </xdr:to>
        <xdr:sp macro="" textlink="">
          <xdr:nvSpPr>
            <xdr:cNvPr id="4480" name="Check Box 384" hidden="1">
              <a:extLst>
                <a:ext uri="{63B3BB69-23CF-44E3-9099-C40C66FF867C}">
                  <a14:compatExt spid="_x0000_s4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23</xdr:row>
          <xdr:rowOff>112143</xdr:rowOff>
        </xdr:from>
        <xdr:to>
          <xdr:col>7</xdr:col>
          <xdr:colOff>146649</xdr:colOff>
          <xdr:row>25</xdr:row>
          <xdr:rowOff>25879</xdr:rowOff>
        </xdr:to>
        <xdr:sp macro="" textlink="">
          <xdr:nvSpPr>
            <xdr:cNvPr id="4481" name="Check Box 385" hidden="1">
              <a:extLst>
                <a:ext uri="{63B3BB69-23CF-44E3-9099-C40C66FF867C}">
                  <a14:compatExt spid="_x0000_s4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23</xdr:row>
          <xdr:rowOff>112143</xdr:rowOff>
        </xdr:from>
        <xdr:to>
          <xdr:col>7</xdr:col>
          <xdr:colOff>146649</xdr:colOff>
          <xdr:row>25</xdr:row>
          <xdr:rowOff>25879</xdr:rowOff>
        </xdr:to>
        <xdr:sp macro="" textlink="">
          <xdr:nvSpPr>
            <xdr:cNvPr id="4482" name="Check Box 386" hidden="1">
              <a:extLst>
                <a:ext uri="{63B3BB69-23CF-44E3-9099-C40C66FF867C}">
                  <a14:compatExt spid="_x0000_s4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24</xdr:row>
          <xdr:rowOff>112143</xdr:rowOff>
        </xdr:from>
        <xdr:to>
          <xdr:col>7</xdr:col>
          <xdr:colOff>146649</xdr:colOff>
          <xdr:row>26</xdr:row>
          <xdr:rowOff>25879</xdr:rowOff>
        </xdr:to>
        <xdr:sp macro="" textlink="">
          <xdr:nvSpPr>
            <xdr:cNvPr id="4483" name="Check Box 387" hidden="1">
              <a:extLst>
                <a:ext uri="{63B3BB69-23CF-44E3-9099-C40C66FF867C}">
                  <a14:compatExt spid="_x0000_s4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24</xdr:row>
          <xdr:rowOff>112143</xdr:rowOff>
        </xdr:from>
        <xdr:to>
          <xdr:col>7</xdr:col>
          <xdr:colOff>146649</xdr:colOff>
          <xdr:row>26</xdr:row>
          <xdr:rowOff>25879</xdr:rowOff>
        </xdr:to>
        <xdr:sp macro="" textlink="">
          <xdr:nvSpPr>
            <xdr:cNvPr id="4484" name="Check Box 388" hidden="1">
              <a:extLst>
                <a:ext uri="{63B3BB69-23CF-44E3-9099-C40C66FF867C}">
                  <a14:compatExt spid="_x0000_s4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25</xdr:row>
          <xdr:rowOff>112143</xdr:rowOff>
        </xdr:from>
        <xdr:to>
          <xdr:col>7</xdr:col>
          <xdr:colOff>146649</xdr:colOff>
          <xdr:row>27</xdr:row>
          <xdr:rowOff>25879</xdr:rowOff>
        </xdr:to>
        <xdr:sp macro="" textlink="">
          <xdr:nvSpPr>
            <xdr:cNvPr id="4485" name="Check Box 389" hidden="1">
              <a:extLst>
                <a:ext uri="{63B3BB69-23CF-44E3-9099-C40C66FF867C}">
                  <a14:compatExt spid="_x0000_s4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25</xdr:row>
          <xdr:rowOff>112143</xdr:rowOff>
        </xdr:from>
        <xdr:to>
          <xdr:col>7</xdr:col>
          <xdr:colOff>146649</xdr:colOff>
          <xdr:row>27</xdr:row>
          <xdr:rowOff>25879</xdr:rowOff>
        </xdr:to>
        <xdr:sp macro="" textlink="">
          <xdr:nvSpPr>
            <xdr:cNvPr id="4486" name="Check Box 390" hidden="1">
              <a:extLst>
                <a:ext uri="{63B3BB69-23CF-44E3-9099-C40C66FF867C}">
                  <a14:compatExt spid="_x0000_s4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27</xdr:row>
          <xdr:rowOff>112143</xdr:rowOff>
        </xdr:from>
        <xdr:to>
          <xdr:col>7</xdr:col>
          <xdr:colOff>146649</xdr:colOff>
          <xdr:row>29</xdr:row>
          <xdr:rowOff>25879</xdr:rowOff>
        </xdr:to>
        <xdr:sp macro="" textlink="">
          <xdr:nvSpPr>
            <xdr:cNvPr id="4487" name="Check Box 391" hidden="1">
              <a:extLst>
                <a:ext uri="{63B3BB69-23CF-44E3-9099-C40C66FF867C}">
                  <a14:compatExt spid="_x0000_s4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27</xdr:row>
          <xdr:rowOff>112143</xdr:rowOff>
        </xdr:from>
        <xdr:to>
          <xdr:col>7</xdr:col>
          <xdr:colOff>146649</xdr:colOff>
          <xdr:row>29</xdr:row>
          <xdr:rowOff>25879</xdr:rowOff>
        </xdr:to>
        <xdr:sp macro="" textlink="">
          <xdr:nvSpPr>
            <xdr:cNvPr id="4488" name="Check Box 392" hidden="1">
              <a:extLst>
                <a:ext uri="{63B3BB69-23CF-44E3-9099-C40C66FF867C}">
                  <a14:compatExt spid="_x0000_s4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28</xdr:row>
          <xdr:rowOff>112143</xdr:rowOff>
        </xdr:from>
        <xdr:to>
          <xdr:col>7</xdr:col>
          <xdr:colOff>146649</xdr:colOff>
          <xdr:row>30</xdr:row>
          <xdr:rowOff>25879</xdr:rowOff>
        </xdr:to>
        <xdr:sp macro="" textlink="">
          <xdr:nvSpPr>
            <xdr:cNvPr id="4489" name="Check Box 393" hidden="1">
              <a:extLst>
                <a:ext uri="{63B3BB69-23CF-44E3-9099-C40C66FF867C}">
                  <a14:compatExt spid="_x0000_s4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28</xdr:row>
          <xdr:rowOff>112143</xdr:rowOff>
        </xdr:from>
        <xdr:to>
          <xdr:col>7</xdr:col>
          <xdr:colOff>146649</xdr:colOff>
          <xdr:row>30</xdr:row>
          <xdr:rowOff>25879</xdr:rowOff>
        </xdr:to>
        <xdr:sp macro="" textlink="">
          <xdr:nvSpPr>
            <xdr:cNvPr id="4490" name="Check Box 394" hidden="1">
              <a:extLst>
                <a:ext uri="{63B3BB69-23CF-44E3-9099-C40C66FF867C}">
                  <a14:compatExt spid="_x0000_s4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29</xdr:row>
          <xdr:rowOff>112143</xdr:rowOff>
        </xdr:from>
        <xdr:to>
          <xdr:col>7</xdr:col>
          <xdr:colOff>146649</xdr:colOff>
          <xdr:row>31</xdr:row>
          <xdr:rowOff>25879</xdr:rowOff>
        </xdr:to>
        <xdr:sp macro="" textlink="">
          <xdr:nvSpPr>
            <xdr:cNvPr id="4491" name="Check Box 395" hidden="1">
              <a:extLst>
                <a:ext uri="{63B3BB69-23CF-44E3-9099-C40C66FF867C}">
                  <a14:compatExt spid="_x0000_s4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29</xdr:row>
          <xdr:rowOff>112143</xdr:rowOff>
        </xdr:from>
        <xdr:to>
          <xdr:col>7</xdr:col>
          <xdr:colOff>146649</xdr:colOff>
          <xdr:row>31</xdr:row>
          <xdr:rowOff>25879</xdr:rowOff>
        </xdr:to>
        <xdr:sp macro="" textlink="">
          <xdr:nvSpPr>
            <xdr:cNvPr id="4492" name="Check Box 396" hidden="1">
              <a:extLst>
                <a:ext uri="{63B3BB69-23CF-44E3-9099-C40C66FF867C}">
                  <a14:compatExt spid="_x0000_s4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30</xdr:row>
          <xdr:rowOff>112143</xdr:rowOff>
        </xdr:from>
        <xdr:to>
          <xdr:col>7</xdr:col>
          <xdr:colOff>146649</xdr:colOff>
          <xdr:row>32</xdr:row>
          <xdr:rowOff>25879</xdr:rowOff>
        </xdr:to>
        <xdr:sp macro="" textlink="">
          <xdr:nvSpPr>
            <xdr:cNvPr id="4493" name="Check Box 397" hidden="1">
              <a:extLst>
                <a:ext uri="{63B3BB69-23CF-44E3-9099-C40C66FF867C}">
                  <a14:compatExt spid="_x0000_s4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30</xdr:row>
          <xdr:rowOff>112143</xdr:rowOff>
        </xdr:from>
        <xdr:to>
          <xdr:col>7</xdr:col>
          <xdr:colOff>146649</xdr:colOff>
          <xdr:row>32</xdr:row>
          <xdr:rowOff>25879</xdr:rowOff>
        </xdr:to>
        <xdr:sp macro="" textlink="">
          <xdr:nvSpPr>
            <xdr:cNvPr id="4494" name="Check Box 398" hidden="1">
              <a:extLst>
                <a:ext uri="{63B3BB69-23CF-44E3-9099-C40C66FF867C}">
                  <a14:compatExt spid="_x0000_s4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31</xdr:row>
          <xdr:rowOff>112143</xdr:rowOff>
        </xdr:from>
        <xdr:to>
          <xdr:col>7</xdr:col>
          <xdr:colOff>146649</xdr:colOff>
          <xdr:row>33</xdr:row>
          <xdr:rowOff>25879</xdr:rowOff>
        </xdr:to>
        <xdr:sp macro="" textlink="">
          <xdr:nvSpPr>
            <xdr:cNvPr id="4495" name="Check Box 399" hidden="1">
              <a:extLst>
                <a:ext uri="{63B3BB69-23CF-44E3-9099-C40C66FF867C}">
                  <a14:compatExt spid="_x0000_s4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31</xdr:row>
          <xdr:rowOff>112143</xdr:rowOff>
        </xdr:from>
        <xdr:to>
          <xdr:col>7</xdr:col>
          <xdr:colOff>146649</xdr:colOff>
          <xdr:row>33</xdr:row>
          <xdr:rowOff>25879</xdr:rowOff>
        </xdr:to>
        <xdr:sp macro="" textlink="">
          <xdr:nvSpPr>
            <xdr:cNvPr id="4496" name="Check Box 400" hidden="1">
              <a:extLst>
                <a:ext uri="{63B3BB69-23CF-44E3-9099-C40C66FF867C}">
                  <a14:compatExt spid="_x0000_s4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32</xdr:row>
          <xdr:rowOff>112143</xdr:rowOff>
        </xdr:from>
        <xdr:to>
          <xdr:col>7</xdr:col>
          <xdr:colOff>146649</xdr:colOff>
          <xdr:row>34</xdr:row>
          <xdr:rowOff>25879</xdr:rowOff>
        </xdr:to>
        <xdr:sp macro="" textlink="">
          <xdr:nvSpPr>
            <xdr:cNvPr id="4497" name="Check Box 401" hidden="1">
              <a:extLst>
                <a:ext uri="{63B3BB69-23CF-44E3-9099-C40C66FF867C}">
                  <a14:compatExt spid="_x0000_s4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32</xdr:row>
          <xdr:rowOff>112143</xdr:rowOff>
        </xdr:from>
        <xdr:to>
          <xdr:col>7</xdr:col>
          <xdr:colOff>146649</xdr:colOff>
          <xdr:row>34</xdr:row>
          <xdr:rowOff>25879</xdr:rowOff>
        </xdr:to>
        <xdr:sp macro="" textlink="">
          <xdr:nvSpPr>
            <xdr:cNvPr id="4498" name="Check Box 402" hidden="1">
              <a:extLst>
                <a:ext uri="{63B3BB69-23CF-44E3-9099-C40C66FF867C}">
                  <a14:compatExt spid="_x0000_s4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34</xdr:row>
          <xdr:rowOff>112143</xdr:rowOff>
        </xdr:from>
        <xdr:to>
          <xdr:col>7</xdr:col>
          <xdr:colOff>146649</xdr:colOff>
          <xdr:row>36</xdr:row>
          <xdr:rowOff>25879</xdr:rowOff>
        </xdr:to>
        <xdr:sp macro="" textlink="">
          <xdr:nvSpPr>
            <xdr:cNvPr id="4499" name="Check Box 403" hidden="1">
              <a:extLst>
                <a:ext uri="{63B3BB69-23CF-44E3-9099-C40C66FF867C}">
                  <a14:compatExt spid="_x0000_s4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34</xdr:row>
          <xdr:rowOff>112143</xdr:rowOff>
        </xdr:from>
        <xdr:to>
          <xdr:col>7</xdr:col>
          <xdr:colOff>146649</xdr:colOff>
          <xdr:row>36</xdr:row>
          <xdr:rowOff>25879</xdr:rowOff>
        </xdr:to>
        <xdr:sp macro="" textlink="">
          <xdr:nvSpPr>
            <xdr:cNvPr id="4500" name="Check Box 404" hidden="1">
              <a:extLst>
                <a:ext uri="{63B3BB69-23CF-44E3-9099-C40C66FF867C}">
                  <a14:compatExt spid="_x0000_s4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35</xdr:row>
          <xdr:rowOff>112143</xdr:rowOff>
        </xdr:from>
        <xdr:to>
          <xdr:col>7</xdr:col>
          <xdr:colOff>146649</xdr:colOff>
          <xdr:row>37</xdr:row>
          <xdr:rowOff>25879</xdr:rowOff>
        </xdr:to>
        <xdr:sp macro="" textlink="">
          <xdr:nvSpPr>
            <xdr:cNvPr id="4501" name="Check Box 405" hidden="1">
              <a:extLst>
                <a:ext uri="{63B3BB69-23CF-44E3-9099-C40C66FF867C}">
                  <a14:compatExt spid="_x0000_s4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35</xdr:row>
          <xdr:rowOff>112143</xdr:rowOff>
        </xdr:from>
        <xdr:to>
          <xdr:col>7</xdr:col>
          <xdr:colOff>146649</xdr:colOff>
          <xdr:row>37</xdr:row>
          <xdr:rowOff>25879</xdr:rowOff>
        </xdr:to>
        <xdr:sp macro="" textlink="">
          <xdr:nvSpPr>
            <xdr:cNvPr id="4502" name="Check Box 406" hidden="1">
              <a:extLst>
                <a:ext uri="{63B3BB69-23CF-44E3-9099-C40C66FF867C}">
                  <a14:compatExt spid="_x0000_s4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36</xdr:row>
          <xdr:rowOff>112143</xdr:rowOff>
        </xdr:from>
        <xdr:to>
          <xdr:col>7</xdr:col>
          <xdr:colOff>146649</xdr:colOff>
          <xdr:row>38</xdr:row>
          <xdr:rowOff>25879</xdr:rowOff>
        </xdr:to>
        <xdr:sp macro="" textlink="">
          <xdr:nvSpPr>
            <xdr:cNvPr id="4503" name="Check Box 407" hidden="1">
              <a:extLst>
                <a:ext uri="{63B3BB69-23CF-44E3-9099-C40C66FF867C}">
                  <a14:compatExt spid="_x0000_s4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36</xdr:row>
          <xdr:rowOff>112143</xdr:rowOff>
        </xdr:from>
        <xdr:to>
          <xdr:col>7</xdr:col>
          <xdr:colOff>146649</xdr:colOff>
          <xdr:row>38</xdr:row>
          <xdr:rowOff>25879</xdr:rowOff>
        </xdr:to>
        <xdr:sp macro="" textlink="">
          <xdr:nvSpPr>
            <xdr:cNvPr id="4504" name="Check Box 408" hidden="1">
              <a:extLst>
                <a:ext uri="{63B3BB69-23CF-44E3-9099-C40C66FF867C}">
                  <a14:compatExt spid="_x0000_s4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37</xdr:row>
          <xdr:rowOff>112143</xdr:rowOff>
        </xdr:from>
        <xdr:to>
          <xdr:col>7</xdr:col>
          <xdr:colOff>146649</xdr:colOff>
          <xdr:row>39</xdr:row>
          <xdr:rowOff>25879</xdr:rowOff>
        </xdr:to>
        <xdr:sp macro="" textlink="">
          <xdr:nvSpPr>
            <xdr:cNvPr id="4505" name="Check Box 409" hidden="1">
              <a:extLst>
                <a:ext uri="{63B3BB69-23CF-44E3-9099-C40C66FF867C}">
                  <a14:compatExt spid="_x0000_s4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37</xdr:row>
          <xdr:rowOff>112143</xdr:rowOff>
        </xdr:from>
        <xdr:to>
          <xdr:col>7</xdr:col>
          <xdr:colOff>146649</xdr:colOff>
          <xdr:row>39</xdr:row>
          <xdr:rowOff>25879</xdr:rowOff>
        </xdr:to>
        <xdr:sp macro="" textlink="">
          <xdr:nvSpPr>
            <xdr:cNvPr id="4506" name="Check Box 410" hidden="1">
              <a:extLst>
                <a:ext uri="{63B3BB69-23CF-44E3-9099-C40C66FF867C}">
                  <a14:compatExt spid="_x0000_s4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38</xdr:row>
          <xdr:rowOff>112143</xdr:rowOff>
        </xdr:from>
        <xdr:to>
          <xdr:col>7</xdr:col>
          <xdr:colOff>146649</xdr:colOff>
          <xdr:row>40</xdr:row>
          <xdr:rowOff>25879</xdr:rowOff>
        </xdr:to>
        <xdr:sp macro="" textlink="">
          <xdr:nvSpPr>
            <xdr:cNvPr id="4507" name="Check Box 411" hidden="1">
              <a:extLst>
                <a:ext uri="{63B3BB69-23CF-44E3-9099-C40C66FF867C}">
                  <a14:compatExt spid="_x0000_s4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38</xdr:row>
          <xdr:rowOff>112143</xdr:rowOff>
        </xdr:from>
        <xdr:to>
          <xdr:col>7</xdr:col>
          <xdr:colOff>146649</xdr:colOff>
          <xdr:row>40</xdr:row>
          <xdr:rowOff>25879</xdr:rowOff>
        </xdr:to>
        <xdr:sp macro="" textlink="">
          <xdr:nvSpPr>
            <xdr:cNvPr id="4508" name="Check Box 412" hidden="1">
              <a:extLst>
                <a:ext uri="{63B3BB69-23CF-44E3-9099-C40C66FF867C}">
                  <a14:compatExt spid="_x0000_s4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39</xdr:row>
          <xdr:rowOff>112143</xdr:rowOff>
        </xdr:from>
        <xdr:to>
          <xdr:col>7</xdr:col>
          <xdr:colOff>146649</xdr:colOff>
          <xdr:row>41</xdr:row>
          <xdr:rowOff>25879</xdr:rowOff>
        </xdr:to>
        <xdr:sp macro="" textlink="">
          <xdr:nvSpPr>
            <xdr:cNvPr id="4509" name="Check Box 413" hidden="1">
              <a:extLst>
                <a:ext uri="{63B3BB69-23CF-44E3-9099-C40C66FF867C}">
                  <a14:compatExt spid="_x0000_s4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39</xdr:row>
          <xdr:rowOff>112143</xdr:rowOff>
        </xdr:from>
        <xdr:to>
          <xdr:col>7</xdr:col>
          <xdr:colOff>146649</xdr:colOff>
          <xdr:row>41</xdr:row>
          <xdr:rowOff>25879</xdr:rowOff>
        </xdr:to>
        <xdr:sp macro="" textlink="">
          <xdr:nvSpPr>
            <xdr:cNvPr id="4510" name="Check Box 414" hidden="1">
              <a:extLst>
                <a:ext uri="{63B3BB69-23CF-44E3-9099-C40C66FF867C}">
                  <a14:compatExt spid="_x0000_s4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40</xdr:row>
          <xdr:rowOff>112143</xdr:rowOff>
        </xdr:from>
        <xdr:to>
          <xdr:col>7</xdr:col>
          <xdr:colOff>146649</xdr:colOff>
          <xdr:row>42</xdr:row>
          <xdr:rowOff>25879</xdr:rowOff>
        </xdr:to>
        <xdr:sp macro="" textlink="">
          <xdr:nvSpPr>
            <xdr:cNvPr id="4511" name="Check Box 415" hidden="1">
              <a:extLst>
                <a:ext uri="{63B3BB69-23CF-44E3-9099-C40C66FF867C}">
                  <a14:compatExt spid="_x0000_s4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40</xdr:row>
          <xdr:rowOff>112143</xdr:rowOff>
        </xdr:from>
        <xdr:to>
          <xdr:col>7</xdr:col>
          <xdr:colOff>146649</xdr:colOff>
          <xdr:row>42</xdr:row>
          <xdr:rowOff>25879</xdr:rowOff>
        </xdr:to>
        <xdr:sp macro="" textlink="">
          <xdr:nvSpPr>
            <xdr:cNvPr id="4512" name="Check Box 416" hidden="1">
              <a:extLst>
                <a:ext uri="{63B3BB69-23CF-44E3-9099-C40C66FF867C}">
                  <a14:compatExt spid="_x0000_s4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45</xdr:row>
          <xdr:rowOff>112143</xdr:rowOff>
        </xdr:from>
        <xdr:to>
          <xdr:col>7</xdr:col>
          <xdr:colOff>146649</xdr:colOff>
          <xdr:row>47</xdr:row>
          <xdr:rowOff>25879</xdr:rowOff>
        </xdr:to>
        <xdr:sp macro="" textlink="">
          <xdr:nvSpPr>
            <xdr:cNvPr id="4513" name="Check Box 417" hidden="1">
              <a:extLst>
                <a:ext uri="{63B3BB69-23CF-44E3-9099-C40C66FF867C}">
                  <a14:compatExt spid="_x0000_s4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45</xdr:row>
          <xdr:rowOff>112143</xdr:rowOff>
        </xdr:from>
        <xdr:to>
          <xdr:col>7</xdr:col>
          <xdr:colOff>146649</xdr:colOff>
          <xdr:row>47</xdr:row>
          <xdr:rowOff>25879</xdr:rowOff>
        </xdr:to>
        <xdr:sp macro="" textlink="">
          <xdr:nvSpPr>
            <xdr:cNvPr id="4514" name="Check Box 418" hidden="1">
              <a:extLst>
                <a:ext uri="{63B3BB69-23CF-44E3-9099-C40C66FF867C}">
                  <a14:compatExt spid="_x0000_s4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46</xdr:row>
          <xdr:rowOff>112143</xdr:rowOff>
        </xdr:from>
        <xdr:to>
          <xdr:col>7</xdr:col>
          <xdr:colOff>146649</xdr:colOff>
          <xdr:row>48</xdr:row>
          <xdr:rowOff>25879</xdr:rowOff>
        </xdr:to>
        <xdr:sp macro="" textlink="">
          <xdr:nvSpPr>
            <xdr:cNvPr id="4515" name="Check Box 419" hidden="1">
              <a:extLst>
                <a:ext uri="{63B3BB69-23CF-44E3-9099-C40C66FF867C}">
                  <a14:compatExt spid="_x0000_s4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46</xdr:row>
          <xdr:rowOff>112143</xdr:rowOff>
        </xdr:from>
        <xdr:to>
          <xdr:col>7</xdr:col>
          <xdr:colOff>146649</xdr:colOff>
          <xdr:row>48</xdr:row>
          <xdr:rowOff>25879</xdr:rowOff>
        </xdr:to>
        <xdr:sp macro="" textlink="">
          <xdr:nvSpPr>
            <xdr:cNvPr id="4516" name="Check Box 420" hidden="1">
              <a:extLst>
                <a:ext uri="{63B3BB69-23CF-44E3-9099-C40C66FF867C}">
                  <a14:compatExt spid="_x0000_s4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48</xdr:row>
          <xdr:rowOff>112143</xdr:rowOff>
        </xdr:from>
        <xdr:to>
          <xdr:col>7</xdr:col>
          <xdr:colOff>146649</xdr:colOff>
          <xdr:row>50</xdr:row>
          <xdr:rowOff>25879</xdr:rowOff>
        </xdr:to>
        <xdr:sp macro="" textlink="">
          <xdr:nvSpPr>
            <xdr:cNvPr id="4517" name="Check Box 421" hidden="1">
              <a:extLst>
                <a:ext uri="{63B3BB69-23CF-44E3-9099-C40C66FF867C}">
                  <a14:compatExt spid="_x0000_s4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48</xdr:row>
          <xdr:rowOff>112143</xdr:rowOff>
        </xdr:from>
        <xdr:to>
          <xdr:col>7</xdr:col>
          <xdr:colOff>146649</xdr:colOff>
          <xdr:row>50</xdr:row>
          <xdr:rowOff>25879</xdr:rowOff>
        </xdr:to>
        <xdr:sp macro="" textlink="">
          <xdr:nvSpPr>
            <xdr:cNvPr id="4518" name="Check Box 422" hidden="1">
              <a:extLst>
                <a:ext uri="{63B3BB69-23CF-44E3-9099-C40C66FF867C}">
                  <a14:compatExt spid="_x0000_s4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49</xdr:row>
          <xdr:rowOff>112143</xdr:rowOff>
        </xdr:from>
        <xdr:to>
          <xdr:col>7</xdr:col>
          <xdr:colOff>146649</xdr:colOff>
          <xdr:row>51</xdr:row>
          <xdr:rowOff>25879</xdr:rowOff>
        </xdr:to>
        <xdr:sp macro="" textlink="">
          <xdr:nvSpPr>
            <xdr:cNvPr id="4519" name="Check Box 423" hidden="1">
              <a:extLst>
                <a:ext uri="{63B3BB69-23CF-44E3-9099-C40C66FF867C}">
                  <a14:compatExt spid="_x0000_s4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49</xdr:row>
          <xdr:rowOff>112143</xdr:rowOff>
        </xdr:from>
        <xdr:to>
          <xdr:col>7</xdr:col>
          <xdr:colOff>146649</xdr:colOff>
          <xdr:row>51</xdr:row>
          <xdr:rowOff>25879</xdr:rowOff>
        </xdr:to>
        <xdr:sp macro="" textlink="">
          <xdr:nvSpPr>
            <xdr:cNvPr id="4520" name="Check Box 424" hidden="1">
              <a:extLst>
                <a:ext uri="{63B3BB69-23CF-44E3-9099-C40C66FF867C}">
                  <a14:compatExt spid="_x0000_s4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50</xdr:row>
          <xdr:rowOff>112143</xdr:rowOff>
        </xdr:from>
        <xdr:to>
          <xdr:col>7</xdr:col>
          <xdr:colOff>146649</xdr:colOff>
          <xdr:row>52</xdr:row>
          <xdr:rowOff>25879</xdr:rowOff>
        </xdr:to>
        <xdr:sp macro="" textlink="">
          <xdr:nvSpPr>
            <xdr:cNvPr id="4521" name="Check Box 425" hidden="1">
              <a:extLst>
                <a:ext uri="{63B3BB69-23CF-44E3-9099-C40C66FF867C}">
                  <a14:compatExt spid="_x0000_s4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50</xdr:row>
          <xdr:rowOff>112143</xdr:rowOff>
        </xdr:from>
        <xdr:to>
          <xdr:col>7</xdr:col>
          <xdr:colOff>146649</xdr:colOff>
          <xdr:row>52</xdr:row>
          <xdr:rowOff>25879</xdr:rowOff>
        </xdr:to>
        <xdr:sp macro="" textlink="">
          <xdr:nvSpPr>
            <xdr:cNvPr id="4522" name="Check Box 426" hidden="1">
              <a:extLst>
                <a:ext uri="{63B3BB69-23CF-44E3-9099-C40C66FF867C}">
                  <a14:compatExt spid="_x0000_s4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51</xdr:row>
          <xdr:rowOff>112143</xdr:rowOff>
        </xdr:from>
        <xdr:to>
          <xdr:col>7</xdr:col>
          <xdr:colOff>146649</xdr:colOff>
          <xdr:row>53</xdr:row>
          <xdr:rowOff>25879</xdr:rowOff>
        </xdr:to>
        <xdr:sp macro="" textlink="">
          <xdr:nvSpPr>
            <xdr:cNvPr id="4523" name="Check Box 427" hidden="1">
              <a:extLst>
                <a:ext uri="{63B3BB69-23CF-44E3-9099-C40C66FF867C}">
                  <a14:compatExt spid="_x0000_s4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51</xdr:row>
          <xdr:rowOff>112143</xdr:rowOff>
        </xdr:from>
        <xdr:to>
          <xdr:col>7</xdr:col>
          <xdr:colOff>146649</xdr:colOff>
          <xdr:row>53</xdr:row>
          <xdr:rowOff>25879</xdr:rowOff>
        </xdr:to>
        <xdr:sp macro="" textlink="">
          <xdr:nvSpPr>
            <xdr:cNvPr id="4524" name="Check Box 428" hidden="1">
              <a:extLst>
                <a:ext uri="{63B3BB69-23CF-44E3-9099-C40C66FF867C}">
                  <a14:compatExt spid="_x0000_s4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52</xdr:row>
          <xdr:rowOff>112143</xdr:rowOff>
        </xdr:from>
        <xdr:to>
          <xdr:col>7</xdr:col>
          <xdr:colOff>146649</xdr:colOff>
          <xdr:row>54</xdr:row>
          <xdr:rowOff>25879</xdr:rowOff>
        </xdr:to>
        <xdr:sp macro="" textlink="">
          <xdr:nvSpPr>
            <xdr:cNvPr id="4525" name="Check Box 429" hidden="1">
              <a:extLst>
                <a:ext uri="{63B3BB69-23CF-44E3-9099-C40C66FF867C}">
                  <a14:compatExt spid="_x0000_s45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52</xdr:row>
          <xdr:rowOff>112143</xdr:rowOff>
        </xdr:from>
        <xdr:to>
          <xdr:col>7</xdr:col>
          <xdr:colOff>146649</xdr:colOff>
          <xdr:row>54</xdr:row>
          <xdr:rowOff>25879</xdr:rowOff>
        </xdr:to>
        <xdr:sp macro="" textlink="">
          <xdr:nvSpPr>
            <xdr:cNvPr id="4526" name="Check Box 430" hidden="1">
              <a:extLst>
                <a:ext uri="{63B3BB69-23CF-44E3-9099-C40C66FF867C}">
                  <a14:compatExt spid="_x0000_s4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41</xdr:row>
          <xdr:rowOff>103517</xdr:rowOff>
        </xdr:from>
        <xdr:to>
          <xdr:col>7</xdr:col>
          <xdr:colOff>146649</xdr:colOff>
          <xdr:row>43</xdr:row>
          <xdr:rowOff>17253</xdr:rowOff>
        </xdr:to>
        <xdr:sp macro="" textlink="">
          <xdr:nvSpPr>
            <xdr:cNvPr id="4527" name="Check Box 431" hidden="1">
              <a:extLst>
                <a:ext uri="{63B3BB69-23CF-44E3-9099-C40C66FF867C}">
                  <a14:compatExt spid="_x0000_s45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1026543</xdr:colOff>
          <xdr:row>44</xdr:row>
          <xdr:rowOff>112143</xdr:rowOff>
        </xdr:from>
        <xdr:to>
          <xdr:col>7</xdr:col>
          <xdr:colOff>146649</xdr:colOff>
          <xdr:row>46</xdr:row>
          <xdr:rowOff>25879</xdr:rowOff>
        </xdr:to>
        <xdr:sp macro="" textlink="">
          <xdr:nvSpPr>
            <xdr:cNvPr id="4528" name="Check Box 432" hidden="1">
              <a:extLst>
                <a:ext uri="{63B3BB69-23CF-44E3-9099-C40C66FF867C}">
                  <a14:compatExt spid="_x0000_s4528"/>
                </a:ext>
              </a:extLst>
            </xdr:cNvPr>
            <xdr:cNvSpPr/>
          </xdr:nvSpPr>
          <xdr:spPr>
            <a:xfrm>
              <a:off x="0" y="0"/>
              <a:ext cx="0" cy="0"/>
            </a:xfrm>
            <a:prstGeom prst="rect">
              <a:avLst/>
            </a:prstGeom>
          </xdr:spPr>
        </xdr:sp>
        <xdr:clientData/>
      </xdr:twoCellAnchor>
    </mc:Choice>
    <mc:Fallback/>
  </mc:AlternateContent>
  <xdr:twoCellAnchor editAs="oneCell">
    <xdr:from>
      <xdr:col>2</xdr:col>
      <xdr:colOff>784421</xdr:colOff>
      <xdr:row>0</xdr:row>
      <xdr:rowOff>36198</xdr:rowOff>
    </xdr:from>
    <xdr:to>
      <xdr:col>3</xdr:col>
      <xdr:colOff>862863</xdr:colOff>
      <xdr:row>1</xdr:row>
      <xdr:rowOff>301647</xdr:rowOff>
    </xdr:to>
    <xdr:pic>
      <xdr:nvPicPr>
        <xdr:cNvPr id="130" name="Picture 129" descr="cid:image007.jpg@01D4E553.10FBF120"/>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517666" y="36198"/>
          <a:ext cx="1225755" cy="57600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112138</xdr:colOff>
      <xdr:row>0</xdr:row>
      <xdr:rowOff>34504</xdr:rowOff>
    </xdr:from>
    <xdr:to>
      <xdr:col>1</xdr:col>
      <xdr:colOff>1336138</xdr:colOff>
      <xdr:row>1</xdr:row>
      <xdr:rowOff>299953</xdr:rowOff>
    </xdr:to>
    <xdr:pic>
      <xdr:nvPicPr>
        <xdr:cNvPr id="7" name="Picture 129" descr="cid:image007.jpg@01D4E553.10FBF120"/>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08953" y="34504"/>
          <a:ext cx="1224000" cy="5760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7752" name="Line 1"/>
        <xdr:cNvSpPr>
          <a:spLocks noChangeShapeType="1"/>
        </xdr:cNvSpPr>
      </xdr:nvSpPr>
      <xdr:spPr bwMode="auto">
        <a:xfrm>
          <a:off x="141636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7753" name="Line 2"/>
        <xdr:cNvSpPr>
          <a:spLocks noChangeShapeType="1"/>
        </xdr:cNvSpPr>
      </xdr:nvSpPr>
      <xdr:spPr bwMode="auto">
        <a:xfrm>
          <a:off x="141636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5</xdr:col>
      <xdr:colOff>0</xdr:colOff>
      <xdr:row>25</xdr:row>
      <xdr:rowOff>180975</xdr:rowOff>
    </xdr:from>
    <xdr:ext cx="184731" cy="937629"/>
    <xdr:sp macro="" textlink="">
      <xdr:nvSpPr>
        <xdr:cNvPr id="5" name="Rectangle 4"/>
        <xdr:cNvSpPr/>
      </xdr:nvSpPr>
      <xdr:spPr>
        <a:xfrm>
          <a:off x="3279321" y="11121118"/>
          <a:ext cx="184731" cy="937629"/>
        </a:xfrm>
        <a:prstGeom prst="rect">
          <a:avLst/>
        </a:prstGeom>
        <a:noFill/>
      </xdr:spPr>
      <xdr:txBody>
        <a:bodyPr wrap="none" lIns="91440" tIns="45720" rIns="91440" bIns="45720">
          <a:spAutoFit/>
        </a:bodyPr>
        <a:lstStyle/>
        <a:p>
          <a:pPr algn="ctr"/>
          <a:endParaRPr lang="fr-FR"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oneCellAnchor>
  <xdr:twoCellAnchor editAs="oneCell">
    <xdr:from>
      <xdr:col>3</xdr:col>
      <xdr:colOff>474454</xdr:colOff>
      <xdr:row>0</xdr:row>
      <xdr:rowOff>57510</xdr:rowOff>
    </xdr:from>
    <xdr:to>
      <xdr:col>5</xdr:col>
      <xdr:colOff>413096</xdr:colOff>
      <xdr:row>1</xdr:row>
      <xdr:rowOff>612567</xdr:rowOff>
    </xdr:to>
    <xdr:pic>
      <xdr:nvPicPr>
        <xdr:cNvPr id="6" name="Picture 129" descr="cid:image007.jpg@01D4E553.10FBF120"/>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940944" y="57510"/>
          <a:ext cx="2124000" cy="97200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15580" name="Line 1"/>
        <xdr:cNvSpPr>
          <a:spLocks noChangeShapeType="1"/>
        </xdr:cNvSpPr>
      </xdr:nvSpPr>
      <xdr:spPr bwMode="auto">
        <a:xfrm>
          <a:off x="141636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15581" name="Line 2"/>
        <xdr:cNvSpPr>
          <a:spLocks noChangeShapeType="1"/>
        </xdr:cNvSpPr>
      </xdr:nvSpPr>
      <xdr:spPr bwMode="auto">
        <a:xfrm>
          <a:off x="141636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423474</xdr:colOff>
      <xdr:row>0</xdr:row>
      <xdr:rowOff>47054</xdr:rowOff>
    </xdr:from>
    <xdr:to>
      <xdr:col>5</xdr:col>
      <xdr:colOff>383028</xdr:colOff>
      <xdr:row>1</xdr:row>
      <xdr:rowOff>595576</xdr:rowOff>
    </xdr:to>
    <xdr:pic>
      <xdr:nvPicPr>
        <xdr:cNvPr id="5" name="Picture 129" descr="cid:image007.jpg@01D4E553.10FBF120"/>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882123" y="47054"/>
          <a:ext cx="2124000" cy="97200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16603" name="Line 1"/>
        <xdr:cNvSpPr>
          <a:spLocks noChangeShapeType="1"/>
        </xdr:cNvSpPr>
      </xdr:nvSpPr>
      <xdr:spPr bwMode="auto">
        <a:xfrm>
          <a:off x="141636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16604" name="Line 2"/>
        <xdr:cNvSpPr>
          <a:spLocks noChangeShapeType="1"/>
        </xdr:cNvSpPr>
      </xdr:nvSpPr>
      <xdr:spPr bwMode="auto">
        <a:xfrm>
          <a:off x="141636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443645</xdr:colOff>
      <xdr:row>0</xdr:row>
      <xdr:rowOff>49295</xdr:rowOff>
    </xdr:from>
    <xdr:to>
      <xdr:col>5</xdr:col>
      <xdr:colOff>398718</xdr:colOff>
      <xdr:row>1</xdr:row>
      <xdr:rowOff>602298</xdr:rowOff>
    </xdr:to>
    <xdr:pic>
      <xdr:nvPicPr>
        <xdr:cNvPr id="5" name="Picture 129" descr="cid:image007.jpg@01D4E553.10FBF120"/>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910135" y="49295"/>
          <a:ext cx="2124000" cy="97200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2" name="Line 1"/>
        <xdr:cNvSpPr>
          <a:spLocks noChangeShapeType="1"/>
        </xdr:cNvSpPr>
      </xdr:nvSpPr>
      <xdr:spPr bwMode="auto">
        <a:xfrm>
          <a:off x="141636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3" name="Line 2"/>
        <xdr:cNvSpPr>
          <a:spLocks noChangeShapeType="1"/>
        </xdr:cNvSpPr>
      </xdr:nvSpPr>
      <xdr:spPr bwMode="auto">
        <a:xfrm>
          <a:off x="141636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554555</xdr:colOff>
      <xdr:row>0</xdr:row>
      <xdr:rowOff>61615</xdr:rowOff>
    </xdr:from>
    <xdr:to>
      <xdr:col>5</xdr:col>
      <xdr:colOff>509628</xdr:colOff>
      <xdr:row>1</xdr:row>
      <xdr:rowOff>614618</xdr:rowOff>
    </xdr:to>
    <xdr:pic>
      <xdr:nvPicPr>
        <xdr:cNvPr id="5" name="Picture 129" descr="cid:image007.jpg@01D4E553.10FBF120"/>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021045" y="61615"/>
          <a:ext cx="2124000" cy="972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2" name="Line 1"/>
        <xdr:cNvSpPr>
          <a:spLocks noChangeShapeType="1"/>
        </xdr:cNvSpPr>
      </xdr:nvSpPr>
      <xdr:spPr bwMode="auto">
        <a:xfrm>
          <a:off x="141636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3" name="Line 2"/>
        <xdr:cNvSpPr>
          <a:spLocks noChangeShapeType="1"/>
        </xdr:cNvSpPr>
      </xdr:nvSpPr>
      <xdr:spPr bwMode="auto">
        <a:xfrm>
          <a:off x="141636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533547</xdr:colOff>
      <xdr:row>0</xdr:row>
      <xdr:rowOff>61615</xdr:rowOff>
    </xdr:from>
    <xdr:to>
      <xdr:col>5</xdr:col>
      <xdr:colOff>497246</xdr:colOff>
      <xdr:row>1</xdr:row>
      <xdr:rowOff>614618</xdr:rowOff>
    </xdr:to>
    <xdr:pic>
      <xdr:nvPicPr>
        <xdr:cNvPr id="5" name="Picture 129" descr="cid:image007.jpg@01D4E553.10FBF120"/>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000037" y="61615"/>
          <a:ext cx="2132626" cy="97200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101490</xdr:colOff>
      <xdr:row>0</xdr:row>
      <xdr:rowOff>40596</xdr:rowOff>
    </xdr:from>
    <xdr:to>
      <xdr:col>2</xdr:col>
      <xdr:colOff>688238</xdr:colOff>
      <xdr:row>1</xdr:row>
      <xdr:rowOff>349094</xdr:rowOff>
    </xdr:to>
    <xdr:pic>
      <xdr:nvPicPr>
        <xdr:cNvPr id="3" name="Picture 129" descr="cid:image007.jpg@01D4E553.10FBF120"/>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30711" y="40596"/>
          <a:ext cx="1764000" cy="68400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16</xdr:col>
      <xdr:colOff>0</xdr:colOff>
      <xdr:row>0</xdr:row>
      <xdr:rowOff>0</xdr:rowOff>
    </xdr:from>
    <xdr:to>
      <xdr:col>16</xdr:col>
      <xdr:colOff>0</xdr:colOff>
      <xdr:row>0</xdr:row>
      <xdr:rowOff>0</xdr:rowOff>
    </xdr:to>
    <xdr:sp macro="" textlink="">
      <xdr:nvSpPr>
        <xdr:cNvPr id="8701" name="Line 1"/>
        <xdr:cNvSpPr>
          <a:spLocks noChangeShapeType="1"/>
        </xdr:cNvSpPr>
      </xdr:nvSpPr>
      <xdr:spPr bwMode="auto">
        <a:xfrm>
          <a:off x="135350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371475</xdr:colOff>
      <xdr:row>0</xdr:row>
      <xdr:rowOff>0</xdr:rowOff>
    </xdr:from>
    <xdr:to>
      <xdr:col>15</xdr:col>
      <xdr:colOff>371475</xdr:colOff>
      <xdr:row>0</xdr:row>
      <xdr:rowOff>0</xdr:rowOff>
    </xdr:to>
    <xdr:sp macro="" textlink="">
      <xdr:nvSpPr>
        <xdr:cNvPr id="8702" name="Line 2"/>
        <xdr:cNvSpPr>
          <a:spLocks noChangeShapeType="1"/>
        </xdr:cNvSpPr>
      </xdr:nvSpPr>
      <xdr:spPr bwMode="auto">
        <a:xfrm>
          <a:off x="128301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86269</xdr:colOff>
      <xdr:row>0</xdr:row>
      <xdr:rowOff>135555</xdr:rowOff>
    </xdr:from>
    <xdr:to>
      <xdr:col>2</xdr:col>
      <xdr:colOff>1580802</xdr:colOff>
      <xdr:row>1</xdr:row>
      <xdr:rowOff>541783</xdr:rowOff>
    </xdr:to>
    <xdr:pic>
      <xdr:nvPicPr>
        <xdr:cNvPr id="5" name="Picture 129" descr="cid:image007.jpg@01D4E553.10FBF120"/>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80619" y="135555"/>
          <a:ext cx="2160000" cy="837549"/>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19823</xdr:colOff>
      <xdr:row>0</xdr:row>
      <xdr:rowOff>118985</xdr:rowOff>
    </xdr:from>
    <xdr:to>
      <xdr:col>3</xdr:col>
      <xdr:colOff>316340</xdr:colOff>
      <xdr:row>3</xdr:row>
      <xdr:rowOff>39498</xdr:rowOff>
    </xdr:to>
    <xdr:pic>
      <xdr:nvPicPr>
        <xdr:cNvPr id="3" name="Picture 129" descr="cid:image007.jpg@01D4E553.10FBF120"/>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67708" y="118985"/>
          <a:ext cx="1764000" cy="684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0</xdr:col>
          <xdr:colOff>0</xdr:colOff>
          <xdr:row>3</xdr:row>
          <xdr:rowOff>181155</xdr:rowOff>
        </xdr:to>
        <xdr:sp macro="" textlink="">
          <xdr:nvSpPr>
            <xdr:cNvPr id="11265" name="Check Box 1"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0</xdr:col>
          <xdr:colOff>0</xdr:colOff>
          <xdr:row>3</xdr:row>
          <xdr:rowOff>172528</xdr:rowOff>
        </xdr:to>
        <xdr:sp macro="" textlink="">
          <xdr:nvSpPr>
            <xdr:cNvPr id="11266" name="Check Box 2" hidden="1">
              <a:extLst>
                <a:ext uri="{63B3BB69-23CF-44E3-9099-C40C66FF867C}">
                  <a14:compatExt spid="_x0000_s1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0</xdr:col>
          <xdr:colOff>0</xdr:colOff>
          <xdr:row>3</xdr:row>
          <xdr:rowOff>172528</xdr:rowOff>
        </xdr:to>
        <xdr:sp macro="" textlink="">
          <xdr:nvSpPr>
            <xdr:cNvPr id="11267" name="Check Box 3" hidden="1">
              <a:extLst>
                <a:ext uri="{63B3BB69-23CF-44E3-9099-C40C66FF867C}">
                  <a14:compatExt spid="_x0000_s11267"/>
                </a:ext>
              </a:extLst>
            </xdr:cNvPr>
            <xdr:cNvSpPr/>
          </xdr:nvSpPr>
          <xdr:spPr>
            <a:xfrm>
              <a:off x="0" y="0"/>
              <a:ext cx="0" cy="0"/>
            </a:xfrm>
            <a:prstGeom prst="rect">
              <a:avLst/>
            </a:prstGeom>
          </xdr:spPr>
        </xdr:sp>
        <xdr:clientData/>
      </xdr:twoCellAnchor>
    </mc:Choice>
    <mc:Fallback/>
  </mc:AlternateContent>
  <xdr:twoCellAnchor editAs="oneCell">
    <xdr:from>
      <xdr:col>1</xdr:col>
      <xdr:colOff>103512</xdr:colOff>
      <xdr:row>0</xdr:row>
      <xdr:rowOff>34504</xdr:rowOff>
    </xdr:from>
    <xdr:to>
      <xdr:col>1</xdr:col>
      <xdr:colOff>1329267</xdr:colOff>
      <xdr:row>1</xdr:row>
      <xdr:rowOff>299953</xdr:rowOff>
    </xdr:to>
    <xdr:pic>
      <xdr:nvPicPr>
        <xdr:cNvPr id="6" name="Picture 129" descr="cid:image007.jpg@01D4E553.10FBF120"/>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00327" y="34504"/>
          <a:ext cx="1225755" cy="576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181155</xdr:colOff>
          <xdr:row>8</xdr:row>
          <xdr:rowOff>25879</xdr:rowOff>
        </xdr:from>
        <xdr:to>
          <xdr:col>8</xdr:col>
          <xdr:colOff>483079</xdr:colOff>
          <xdr:row>8</xdr:row>
          <xdr:rowOff>258792</xdr:rowOff>
        </xdr:to>
        <xdr:sp macro="" textlink="">
          <xdr:nvSpPr>
            <xdr:cNvPr id="9217" name="Check Box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621102</xdr:colOff>
          <xdr:row>8</xdr:row>
          <xdr:rowOff>25879</xdr:rowOff>
        </xdr:from>
        <xdr:to>
          <xdr:col>10</xdr:col>
          <xdr:colOff>258792</xdr:colOff>
          <xdr:row>8</xdr:row>
          <xdr:rowOff>258792</xdr:rowOff>
        </xdr:to>
        <xdr:sp macro="" textlink="">
          <xdr:nvSpPr>
            <xdr:cNvPr id="9218" name="Check Box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198408</xdr:colOff>
          <xdr:row>10</xdr:row>
          <xdr:rowOff>86264</xdr:rowOff>
        </xdr:from>
        <xdr:to>
          <xdr:col>8</xdr:col>
          <xdr:colOff>508958</xdr:colOff>
          <xdr:row>10</xdr:row>
          <xdr:rowOff>301925</xdr:rowOff>
        </xdr:to>
        <xdr:sp macro="" textlink="">
          <xdr:nvSpPr>
            <xdr:cNvPr id="9219" name="Check Box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621102</xdr:colOff>
          <xdr:row>10</xdr:row>
          <xdr:rowOff>69011</xdr:rowOff>
        </xdr:from>
        <xdr:to>
          <xdr:col>10</xdr:col>
          <xdr:colOff>258792</xdr:colOff>
          <xdr:row>10</xdr:row>
          <xdr:rowOff>284672</xdr:rowOff>
        </xdr:to>
        <xdr:sp macro="" textlink="">
          <xdr:nvSpPr>
            <xdr:cNvPr id="9220" name="Check Box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172528</xdr:colOff>
          <xdr:row>12</xdr:row>
          <xdr:rowOff>77638</xdr:rowOff>
        </xdr:from>
        <xdr:to>
          <xdr:col>8</xdr:col>
          <xdr:colOff>474453</xdr:colOff>
          <xdr:row>12</xdr:row>
          <xdr:rowOff>293298</xdr:rowOff>
        </xdr:to>
        <xdr:sp macro="" textlink="">
          <xdr:nvSpPr>
            <xdr:cNvPr id="9221" name="Check Box 5" hidden="1">
              <a:extLst>
                <a:ext uri="{63B3BB69-23CF-44E3-9099-C40C66FF867C}">
                  <a14:compatExt spid="_x0000_s9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621102</xdr:colOff>
          <xdr:row>12</xdr:row>
          <xdr:rowOff>69011</xdr:rowOff>
        </xdr:from>
        <xdr:to>
          <xdr:col>10</xdr:col>
          <xdr:colOff>258792</xdr:colOff>
          <xdr:row>12</xdr:row>
          <xdr:rowOff>284672</xdr:rowOff>
        </xdr:to>
        <xdr:sp macro="" textlink="">
          <xdr:nvSpPr>
            <xdr:cNvPr id="9222" name="Check Box 6" hidden="1">
              <a:extLst>
                <a:ext uri="{63B3BB69-23CF-44E3-9099-C40C66FF867C}">
                  <a14:compatExt spid="_x0000_s9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172528</xdr:colOff>
          <xdr:row>16</xdr:row>
          <xdr:rowOff>25879</xdr:rowOff>
        </xdr:from>
        <xdr:to>
          <xdr:col>8</xdr:col>
          <xdr:colOff>474453</xdr:colOff>
          <xdr:row>16</xdr:row>
          <xdr:rowOff>250166</xdr:rowOff>
        </xdr:to>
        <xdr:sp macro="" textlink="">
          <xdr:nvSpPr>
            <xdr:cNvPr id="9225" name="Check Box 9" hidden="1">
              <a:extLst>
                <a:ext uri="{63B3BB69-23CF-44E3-9099-C40C66FF867C}">
                  <a14:compatExt spid="_x0000_s9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621102</xdr:colOff>
          <xdr:row>16</xdr:row>
          <xdr:rowOff>34506</xdr:rowOff>
        </xdr:from>
        <xdr:to>
          <xdr:col>10</xdr:col>
          <xdr:colOff>258792</xdr:colOff>
          <xdr:row>16</xdr:row>
          <xdr:rowOff>258792</xdr:rowOff>
        </xdr:to>
        <xdr:sp macro="" textlink="">
          <xdr:nvSpPr>
            <xdr:cNvPr id="9226" name="Check Box 10" hidden="1">
              <a:extLst>
                <a:ext uri="{63B3BB69-23CF-44E3-9099-C40C66FF867C}">
                  <a14:compatExt spid="_x0000_s9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172528</xdr:colOff>
          <xdr:row>14</xdr:row>
          <xdr:rowOff>69011</xdr:rowOff>
        </xdr:from>
        <xdr:to>
          <xdr:col>8</xdr:col>
          <xdr:colOff>474453</xdr:colOff>
          <xdr:row>14</xdr:row>
          <xdr:rowOff>284672</xdr:rowOff>
        </xdr:to>
        <xdr:sp macro="" textlink="">
          <xdr:nvSpPr>
            <xdr:cNvPr id="9227" name="Check Box 11" hidden="1">
              <a:extLst>
                <a:ext uri="{63B3BB69-23CF-44E3-9099-C40C66FF867C}">
                  <a14:compatExt spid="_x0000_s9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621102</xdr:colOff>
          <xdr:row>14</xdr:row>
          <xdr:rowOff>60385</xdr:rowOff>
        </xdr:from>
        <xdr:to>
          <xdr:col>10</xdr:col>
          <xdr:colOff>258792</xdr:colOff>
          <xdr:row>14</xdr:row>
          <xdr:rowOff>276045</xdr:rowOff>
        </xdr:to>
        <xdr:sp macro="" textlink="">
          <xdr:nvSpPr>
            <xdr:cNvPr id="9228" name="Check Box 12" hidden="1">
              <a:extLst>
                <a:ext uri="{63B3BB69-23CF-44E3-9099-C40C66FF867C}">
                  <a14:compatExt spid="_x0000_s9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172528</xdr:colOff>
          <xdr:row>18</xdr:row>
          <xdr:rowOff>155275</xdr:rowOff>
        </xdr:from>
        <xdr:to>
          <xdr:col>8</xdr:col>
          <xdr:colOff>474453</xdr:colOff>
          <xdr:row>18</xdr:row>
          <xdr:rowOff>370936</xdr:rowOff>
        </xdr:to>
        <xdr:sp macro="" textlink="">
          <xdr:nvSpPr>
            <xdr:cNvPr id="9229" name="Check Box 13" hidden="1">
              <a:extLst>
                <a:ext uri="{63B3BB69-23CF-44E3-9099-C40C66FF867C}">
                  <a14:compatExt spid="_x0000_s9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621102</xdr:colOff>
          <xdr:row>18</xdr:row>
          <xdr:rowOff>155275</xdr:rowOff>
        </xdr:from>
        <xdr:to>
          <xdr:col>10</xdr:col>
          <xdr:colOff>258792</xdr:colOff>
          <xdr:row>18</xdr:row>
          <xdr:rowOff>370936</xdr:rowOff>
        </xdr:to>
        <xdr:sp macro="" textlink="">
          <xdr:nvSpPr>
            <xdr:cNvPr id="9230" name="Check Box 14" hidden="1">
              <a:extLst>
                <a:ext uri="{63B3BB69-23CF-44E3-9099-C40C66FF867C}">
                  <a14:compatExt spid="_x0000_s9230"/>
                </a:ext>
              </a:extLst>
            </xdr:cNvPr>
            <xdr:cNvSpPr/>
          </xdr:nvSpPr>
          <xdr:spPr>
            <a:xfrm>
              <a:off x="0" y="0"/>
              <a:ext cx="0" cy="0"/>
            </a:xfrm>
            <a:prstGeom prst="rect">
              <a:avLst/>
            </a:prstGeom>
          </xdr:spPr>
        </xdr:sp>
        <xdr:clientData/>
      </xdr:twoCellAnchor>
    </mc:Choice>
    <mc:Fallback/>
  </mc:AlternateContent>
  <xdr:twoCellAnchor editAs="oneCell">
    <xdr:from>
      <xdr:col>1</xdr:col>
      <xdr:colOff>37504</xdr:colOff>
      <xdr:row>0</xdr:row>
      <xdr:rowOff>0</xdr:rowOff>
    </xdr:from>
    <xdr:to>
      <xdr:col>2</xdr:col>
      <xdr:colOff>755939</xdr:colOff>
      <xdr:row>2</xdr:row>
      <xdr:rowOff>2923</xdr:rowOff>
    </xdr:to>
    <xdr:pic>
      <xdr:nvPicPr>
        <xdr:cNvPr id="15" name="Picture 129" descr="cid:image007.jpg@01D4E553.10FBF120"/>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35069" y="0"/>
          <a:ext cx="1116000" cy="4680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569343</xdr:colOff>
          <xdr:row>11</xdr:row>
          <xdr:rowOff>155275</xdr:rowOff>
        </xdr:from>
        <xdr:to>
          <xdr:col>2</xdr:col>
          <xdr:colOff>879894</xdr:colOff>
          <xdr:row>12</xdr:row>
          <xdr:rowOff>198408</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569343</xdr:colOff>
          <xdr:row>12</xdr:row>
          <xdr:rowOff>310551</xdr:rowOff>
        </xdr:from>
        <xdr:to>
          <xdr:col>2</xdr:col>
          <xdr:colOff>879894</xdr:colOff>
          <xdr:row>13</xdr:row>
          <xdr:rowOff>198408</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1431985</xdr:colOff>
          <xdr:row>12</xdr:row>
          <xdr:rowOff>69011</xdr:rowOff>
        </xdr:from>
        <xdr:to>
          <xdr:col>3</xdr:col>
          <xdr:colOff>1733909</xdr:colOff>
          <xdr:row>12</xdr:row>
          <xdr:rowOff>284672</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1423358</xdr:colOff>
          <xdr:row>10</xdr:row>
          <xdr:rowOff>431321</xdr:rowOff>
        </xdr:from>
        <xdr:to>
          <xdr:col>3</xdr:col>
          <xdr:colOff>1733909</xdr:colOff>
          <xdr:row>12</xdr:row>
          <xdr:rowOff>25879</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25879</xdr:colOff>
          <xdr:row>24</xdr:row>
          <xdr:rowOff>155275</xdr:rowOff>
        </xdr:from>
        <xdr:to>
          <xdr:col>2</xdr:col>
          <xdr:colOff>336430</xdr:colOff>
          <xdr:row>25</xdr:row>
          <xdr:rowOff>198408</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1362974</xdr:colOff>
          <xdr:row>24</xdr:row>
          <xdr:rowOff>155275</xdr:rowOff>
        </xdr:from>
        <xdr:to>
          <xdr:col>3</xdr:col>
          <xdr:colOff>1664898</xdr:colOff>
          <xdr:row>25</xdr:row>
          <xdr:rowOff>198408</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xdr:twoCellAnchor editAs="oneCell">
    <xdr:from>
      <xdr:col>2</xdr:col>
      <xdr:colOff>81190</xdr:colOff>
      <xdr:row>0</xdr:row>
      <xdr:rowOff>30447</xdr:rowOff>
    </xdr:from>
    <xdr:to>
      <xdr:col>2</xdr:col>
      <xdr:colOff>1306945</xdr:colOff>
      <xdr:row>1</xdr:row>
      <xdr:rowOff>291836</xdr:rowOff>
    </xdr:to>
    <xdr:pic>
      <xdr:nvPicPr>
        <xdr:cNvPr id="9" name="Picture 129" descr="cid:image007.jpg@01D4E553.10FBF120"/>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258442" y="30447"/>
          <a:ext cx="1225755" cy="5760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552087</xdr:colOff>
      <xdr:row>0</xdr:row>
      <xdr:rowOff>25885</xdr:rowOff>
    </xdr:from>
    <xdr:to>
      <xdr:col>1</xdr:col>
      <xdr:colOff>1596087</xdr:colOff>
      <xdr:row>1</xdr:row>
      <xdr:rowOff>224972</xdr:rowOff>
    </xdr:to>
    <xdr:pic>
      <xdr:nvPicPr>
        <xdr:cNvPr id="3" name="Picture 129" descr="cid:image007.jpg@01D4E553.10FBF120"/>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948902" y="25885"/>
          <a:ext cx="1044000" cy="4320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120764</xdr:colOff>
      <xdr:row>0</xdr:row>
      <xdr:rowOff>34504</xdr:rowOff>
    </xdr:from>
    <xdr:to>
      <xdr:col>1</xdr:col>
      <xdr:colOff>1344764</xdr:colOff>
      <xdr:row>1</xdr:row>
      <xdr:rowOff>299953</xdr:rowOff>
    </xdr:to>
    <xdr:pic>
      <xdr:nvPicPr>
        <xdr:cNvPr id="3" name="Picture 129" descr="cid:image007.jpg@01D4E553.10FBF120"/>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17579" y="34504"/>
          <a:ext cx="1224000" cy="5760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112518</xdr:colOff>
      <xdr:row>0</xdr:row>
      <xdr:rowOff>30006</xdr:rowOff>
    </xdr:from>
    <xdr:to>
      <xdr:col>1</xdr:col>
      <xdr:colOff>1336518</xdr:colOff>
      <xdr:row>1</xdr:row>
      <xdr:rowOff>298456</xdr:rowOff>
    </xdr:to>
    <xdr:pic>
      <xdr:nvPicPr>
        <xdr:cNvPr id="4" name="Picture 129" descr="cid:image007.jpg@01D4E553.10FBF120"/>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10083" y="30006"/>
          <a:ext cx="1224000" cy="5760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112515</xdr:colOff>
      <xdr:row>0</xdr:row>
      <xdr:rowOff>22503</xdr:rowOff>
    </xdr:from>
    <xdr:to>
      <xdr:col>1</xdr:col>
      <xdr:colOff>1336515</xdr:colOff>
      <xdr:row>1</xdr:row>
      <xdr:rowOff>290953</xdr:rowOff>
    </xdr:to>
    <xdr:pic>
      <xdr:nvPicPr>
        <xdr:cNvPr id="5" name="Picture 129" descr="cid:image007.jpg@01D4E553.10FBF120"/>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10080" y="22503"/>
          <a:ext cx="1224000" cy="57600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112515</xdr:colOff>
      <xdr:row>0</xdr:row>
      <xdr:rowOff>30004</xdr:rowOff>
    </xdr:from>
    <xdr:to>
      <xdr:col>1</xdr:col>
      <xdr:colOff>1336515</xdr:colOff>
      <xdr:row>1</xdr:row>
      <xdr:rowOff>298454</xdr:rowOff>
    </xdr:to>
    <xdr:pic>
      <xdr:nvPicPr>
        <xdr:cNvPr id="6" name="Picture 129" descr="cid:image007.jpg@01D4E553.10FBF120"/>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10080" y="30004"/>
          <a:ext cx="1224000" cy="576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nardin\Local%20Settings\Temporary%20Internet%20Files\OLK31\Travail%20divers\Le%20PDCA%20du%20chantier\00-42%20PDCA%20chanti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CA"/>
      <sheetName val="Entrez ici le nom du chantier"/>
    </sheetNames>
    <sheetDataSet>
      <sheetData sheetId="0"/>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0.xml"/><Relationship Id="rId5" Type="http://schemas.openxmlformats.org/officeDocument/2006/relationships/ctrlProp" Target="../ctrlProps/ctrlProp129.xml"/><Relationship Id="rId4" Type="http://schemas.openxmlformats.org/officeDocument/2006/relationships/ctrlProp" Target="../ctrlProps/ctrlProp12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5.xml"/><Relationship Id="rId13" Type="http://schemas.openxmlformats.org/officeDocument/2006/relationships/ctrlProp" Target="../ctrlProps/ctrlProp140.xml"/><Relationship Id="rId3" Type="http://schemas.openxmlformats.org/officeDocument/2006/relationships/vmlDrawing" Target="../drawings/vmlDrawing3.vml"/><Relationship Id="rId7" Type="http://schemas.openxmlformats.org/officeDocument/2006/relationships/ctrlProp" Target="../ctrlProps/ctrlProp134.xml"/><Relationship Id="rId12" Type="http://schemas.openxmlformats.org/officeDocument/2006/relationships/ctrlProp" Target="../ctrlProps/ctrlProp13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3.xml"/><Relationship Id="rId11" Type="http://schemas.openxmlformats.org/officeDocument/2006/relationships/ctrlProp" Target="../ctrlProps/ctrlProp138.xml"/><Relationship Id="rId5" Type="http://schemas.openxmlformats.org/officeDocument/2006/relationships/ctrlProp" Target="../ctrlProps/ctrlProp132.xml"/><Relationship Id="rId15" Type="http://schemas.openxmlformats.org/officeDocument/2006/relationships/ctrlProp" Target="../ctrlProps/ctrlProp142.xml"/><Relationship Id="rId10" Type="http://schemas.openxmlformats.org/officeDocument/2006/relationships/ctrlProp" Target="../ctrlProps/ctrlProp137.xml"/><Relationship Id="rId4" Type="http://schemas.openxmlformats.org/officeDocument/2006/relationships/ctrlProp" Target="../ctrlProps/ctrlProp131.xml"/><Relationship Id="rId9" Type="http://schemas.openxmlformats.org/officeDocument/2006/relationships/ctrlProp" Target="../ctrlProps/ctrlProp136.xml"/><Relationship Id="rId14" Type="http://schemas.openxmlformats.org/officeDocument/2006/relationships/ctrlProp" Target="../ctrlProps/ctrlProp14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7.xml"/><Relationship Id="rId3" Type="http://schemas.openxmlformats.org/officeDocument/2006/relationships/vmlDrawing" Target="../drawings/vmlDrawing4.vml"/><Relationship Id="rId7" Type="http://schemas.openxmlformats.org/officeDocument/2006/relationships/ctrlProp" Target="../ctrlProps/ctrlProp14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45.xml"/><Relationship Id="rId5" Type="http://schemas.openxmlformats.org/officeDocument/2006/relationships/ctrlProp" Target="../ctrlProps/ctrlProp144.xml"/><Relationship Id="rId10" Type="http://schemas.openxmlformats.org/officeDocument/2006/relationships/comments" Target="../comments2.xml"/><Relationship Id="rId4" Type="http://schemas.openxmlformats.org/officeDocument/2006/relationships/ctrlProp" Target="../ctrlProps/ctrlProp143.xml"/><Relationship Id="rId9" Type="http://schemas.openxmlformats.org/officeDocument/2006/relationships/ctrlProp" Target="../ctrlProps/ctrlProp148.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theme="0"/>
    <pageSetUpPr fitToPage="1"/>
  </sheetPr>
  <dimension ref="A1:I66"/>
  <sheetViews>
    <sheetView tabSelected="1" view="pageBreakPreview" zoomScaleNormal="100" zoomScaleSheetLayoutView="100" workbookViewId="0">
      <selection activeCell="B63" sqref="B63:E63"/>
    </sheetView>
  </sheetViews>
  <sheetFormatPr baseColWidth="10" defaultColWidth="11.375" defaultRowHeight="12.9" x14ac:dyDescent="0.2"/>
  <cols>
    <col min="1" max="1" width="5.75" style="1" customWidth="1"/>
    <col min="2" max="2" width="4.875" style="1" customWidth="1"/>
    <col min="3" max="3" width="16.625" style="1" customWidth="1"/>
    <col min="4" max="4" width="31" style="1" customWidth="1"/>
    <col min="5" max="5" width="45.375" style="1" customWidth="1"/>
    <col min="6" max="6" width="17.875" style="1" customWidth="1"/>
    <col min="7" max="7" width="18" style="1" customWidth="1"/>
    <col min="8" max="8" width="11.375" style="1"/>
    <col min="9" max="9" width="36.875" style="1" customWidth="1"/>
    <col min="10" max="16384" width="11.375" style="1"/>
  </cols>
  <sheetData>
    <row r="1" spans="2:9" ht="24.8" customHeight="1" x14ac:dyDescent="0.2">
      <c r="B1" s="375"/>
      <c r="C1" s="375"/>
      <c r="D1" s="375"/>
      <c r="E1" s="376" t="s">
        <v>1</v>
      </c>
      <c r="F1" s="376"/>
      <c r="G1" s="376"/>
      <c r="H1" s="377" t="s">
        <v>267</v>
      </c>
      <c r="I1" s="378"/>
    </row>
    <row r="2" spans="2:9" ht="24.8" customHeight="1" x14ac:dyDescent="0.2">
      <c r="B2" s="375"/>
      <c r="C2" s="375"/>
      <c r="D2" s="375"/>
      <c r="E2" s="376" t="s">
        <v>20</v>
      </c>
      <c r="F2" s="376"/>
      <c r="G2" s="376"/>
      <c r="H2" s="378"/>
      <c r="I2" s="378"/>
    </row>
    <row r="3" spans="2:9" ht="3.75" customHeight="1" x14ac:dyDescent="0.25">
      <c r="B3" s="29"/>
      <c r="C3" s="29"/>
      <c r="D3" s="30"/>
      <c r="E3" s="30"/>
      <c r="F3" s="30"/>
      <c r="G3" s="30"/>
      <c r="H3" s="30"/>
      <c r="I3" s="30"/>
    </row>
    <row r="4" spans="2:9" ht="16.3" x14ac:dyDescent="0.3">
      <c r="B4" s="379" t="s">
        <v>257</v>
      </c>
      <c r="C4" s="379"/>
      <c r="D4" s="379"/>
      <c r="E4" s="379"/>
      <c r="F4" s="379"/>
      <c r="G4" s="379"/>
      <c r="H4" s="379"/>
      <c r="I4" s="379"/>
    </row>
    <row r="5" spans="2:9" ht="5.3" customHeight="1" thickBot="1" x14ac:dyDescent="0.35">
      <c r="B5" s="31"/>
      <c r="C5" s="31"/>
      <c r="D5" s="31"/>
      <c r="E5" s="31"/>
      <c r="F5" s="31"/>
      <c r="G5" s="31"/>
      <c r="H5" s="31"/>
      <c r="I5" s="31"/>
    </row>
    <row r="6" spans="2:9" ht="14.95" customHeight="1" x14ac:dyDescent="0.2">
      <c r="B6" s="359" t="s">
        <v>221</v>
      </c>
      <c r="C6" s="364"/>
      <c r="D6" s="360"/>
      <c r="E6" s="32" t="s">
        <v>218</v>
      </c>
      <c r="F6" s="359" t="s">
        <v>219</v>
      </c>
      <c r="G6" s="360"/>
      <c r="H6" s="359" t="s">
        <v>220</v>
      </c>
      <c r="I6" s="360"/>
    </row>
    <row r="7" spans="2:9" ht="25.5" customHeight="1" thickBot="1" x14ac:dyDescent="0.25">
      <c r="B7" s="361"/>
      <c r="C7" s="362"/>
      <c r="D7" s="363"/>
      <c r="E7" s="283"/>
      <c r="F7" s="361"/>
      <c r="G7" s="363"/>
      <c r="H7" s="361"/>
      <c r="I7" s="363"/>
    </row>
    <row r="8" spans="2:9" ht="14.95" customHeight="1" x14ac:dyDescent="0.2">
      <c r="B8" s="359" t="s">
        <v>222</v>
      </c>
      <c r="C8" s="364"/>
      <c r="D8" s="360"/>
      <c r="E8" s="32" t="s">
        <v>223</v>
      </c>
      <c r="F8" s="359" t="s">
        <v>224</v>
      </c>
      <c r="G8" s="360"/>
      <c r="H8" s="359" t="s">
        <v>225</v>
      </c>
      <c r="I8" s="360"/>
    </row>
    <row r="9" spans="2:9" ht="25.5" customHeight="1" thickBot="1" x14ac:dyDescent="0.25">
      <c r="B9" s="361"/>
      <c r="C9" s="362"/>
      <c r="D9" s="363"/>
      <c r="E9" s="283"/>
      <c r="F9" s="361"/>
      <c r="G9" s="363"/>
      <c r="H9" s="361"/>
      <c r="I9" s="363"/>
    </row>
    <row r="10" spans="2:9" ht="25.5" customHeight="1" x14ac:dyDescent="0.2">
      <c r="B10" s="359" t="s">
        <v>226</v>
      </c>
      <c r="C10" s="364"/>
      <c r="D10" s="360"/>
      <c r="E10" s="32" t="s">
        <v>227</v>
      </c>
      <c r="F10" s="359" t="s">
        <v>228</v>
      </c>
      <c r="G10" s="360"/>
      <c r="H10" s="359" t="s">
        <v>229</v>
      </c>
      <c r="I10" s="360"/>
    </row>
    <row r="11" spans="2:9" ht="25.5" customHeight="1" thickBot="1" x14ac:dyDescent="0.25">
      <c r="B11" s="361"/>
      <c r="C11" s="362"/>
      <c r="D11" s="363"/>
      <c r="E11" s="283"/>
      <c r="F11" s="361"/>
      <c r="G11" s="363"/>
      <c r="H11" s="361"/>
      <c r="I11" s="363"/>
    </row>
    <row r="12" spans="2:9" ht="13.6" x14ac:dyDescent="0.2">
      <c r="B12" s="130" t="s">
        <v>84</v>
      </c>
      <c r="C12" s="42"/>
      <c r="E12" s="128" t="s">
        <v>256</v>
      </c>
      <c r="F12" s="113"/>
      <c r="I12" s="112"/>
    </row>
    <row r="13" spans="2:9" ht="13.6" x14ac:dyDescent="0.2">
      <c r="B13" s="48"/>
      <c r="C13" s="129"/>
      <c r="D13" s="111"/>
      <c r="E13" s="111"/>
      <c r="F13" s="113"/>
      <c r="G13" s="116" t="s">
        <v>55</v>
      </c>
      <c r="H13" s="39" t="s">
        <v>57</v>
      </c>
      <c r="I13" s="112"/>
    </row>
    <row r="14" spans="2:9" ht="13.6" x14ac:dyDescent="0.2">
      <c r="B14" s="117"/>
      <c r="C14" s="191" t="s">
        <v>230</v>
      </c>
      <c r="D14" s="192"/>
      <c r="E14" s="192"/>
      <c r="F14" s="113"/>
      <c r="G14" s="35"/>
      <c r="H14" s="124"/>
      <c r="I14" s="112"/>
    </row>
    <row r="15" spans="2:9" ht="13.6" x14ac:dyDescent="0.2">
      <c r="B15" s="117"/>
      <c r="C15" s="126" t="s">
        <v>80</v>
      </c>
      <c r="D15" s="33" t="s">
        <v>232</v>
      </c>
      <c r="E15" s="35"/>
      <c r="F15" s="35" t="s">
        <v>86</v>
      </c>
      <c r="G15" s="35"/>
      <c r="H15" s="35" t="s">
        <v>85</v>
      </c>
      <c r="I15" s="36"/>
    </row>
    <row r="16" spans="2:9" ht="13.6" x14ac:dyDescent="0.2">
      <c r="B16" s="123"/>
      <c r="C16" s="125" t="s">
        <v>160</v>
      </c>
      <c r="D16" s="114" t="s">
        <v>233</v>
      </c>
      <c r="E16" s="115"/>
      <c r="F16" s="35" t="s">
        <v>86</v>
      </c>
      <c r="G16" s="35"/>
      <c r="H16" s="35" t="s">
        <v>85</v>
      </c>
      <c r="I16" s="36"/>
    </row>
    <row r="17" spans="1:9" ht="13.6" x14ac:dyDescent="0.2">
      <c r="B17" s="123"/>
      <c r="C17" s="125" t="s">
        <v>160</v>
      </c>
      <c r="D17" s="114" t="s">
        <v>234</v>
      </c>
      <c r="E17" s="115"/>
      <c r="F17" s="35" t="s">
        <v>86</v>
      </c>
      <c r="G17" s="33"/>
      <c r="H17" s="35" t="s">
        <v>85</v>
      </c>
      <c r="I17" s="41"/>
    </row>
    <row r="18" spans="1:9" ht="13.6" x14ac:dyDescent="0.2">
      <c r="B18" s="123"/>
      <c r="C18" s="125" t="s">
        <v>160</v>
      </c>
      <c r="D18" s="114" t="s">
        <v>235</v>
      </c>
      <c r="E18" s="115"/>
      <c r="F18" s="35" t="s">
        <v>86</v>
      </c>
      <c r="G18" s="42"/>
      <c r="H18" s="35" t="s">
        <v>85</v>
      </c>
      <c r="I18" s="43"/>
    </row>
    <row r="19" spans="1:9" ht="13.6" x14ac:dyDescent="0.2">
      <c r="B19" s="123"/>
      <c r="C19" s="125" t="s">
        <v>160</v>
      </c>
      <c r="D19" s="114" t="s">
        <v>236</v>
      </c>
      <c r="E19" s="35"/>
      <c r="F19" s="35" t="s">
        <v>86</v>
      </c>
      <c r="G19" s="35"/>
      <c r="H19" s="35" t="s">
        <v>85</v>
      </c>
      <c r="I19" s="36"/>
    </row>
    <row r="20" spans="1:9" ht="13.6" x14ac:dyDescent="0.2">
      <c r="B20" s="117"/>
      <c r="C20" s="126" t="s">
        <v>83</v>
      </c>
      <c r="D20" s="33" t="s">
        <v>237</v>
      </c>
      <c r="E20" s="35"/>
      <c r="F20" s="35" t="s">
        <v>86</v>
      </c>
      <c r="G20" s="35"/>
      <c r="H20" s="35" t="s">
        <v>58</v>
      </c>
      <c r="I20" s="36"/>
    </row>
    <row r="21" spans="1:9" ht="13.6" x14ac:dyDescent="0.2">
      <c r="B21" s="48"/>
      <c r="C21" s="51"/>
      <c r="D21" s="33"/>
      <c r="E21" s="35"/>
      <c r="F21" s="39"/>
      <c r="G21" s="35"/>
      <c r="H21" s="35"/>
      <c r="I21" s="36"/>
    </row>
    <row r="22" spans="1:9" ht="13.6" x14ac:dyDescent="0.2">
      <c r="A22" s="268"/>
      <c r="C22" s="337" t="s">
        <v>87</v>
      </c>
      <c r="D22" s="193"/>
      <c r="E22" s="193"/>
      <c r="F22" s="111"/>
      <c r="G22" s="111"/>
      <c r="H22" s="124"/>
      <c r="I22" s="112"/>
    </row>
    <row r="23" spans="1:9" ht="13.6" x14ac:dyDescent="0.2">
      <c r="B23" s="117"/>
      <c r="C23" s="126" t="s">
        <v>80</v>
      </c>
      <c r="D23" s="33" t="s">
        <v>258</v>
      </c>
      <c r="E23" s="35"/>
      <c r="F23" s="35" t="s">
        <v>86</v>
      </c>
      <c r="G23" s="35"/>
      <c r="H23" s="35" t="s">
        <v>58</v>
      </c>
      <c r="I23" s="36"/>
    </row>
    <row r="24" spans="1:9" ht="13.6" x14ac:dyDescent="0.2">
      <c r="B24" s="117"/>
      <c r="C24" s="125" t="s">
        <v>160</v>
      </c>
      <c r="D24" s="293" t="s">
        <v>255</v>
      </c>
      <c r="E24" s="34"/>
      <c r="F24" s="35"/>
      <c r="G24" s="35" t="s">
        <v>176</v>
      </c>
      <c r="H24" s="35" t="s">
        <v>85</v>
      </c>
      <c r="I24" s="36"/>
    </row>
    <row r="25" spans="1:9" ht="13.6" x14ac:dyDescent="0.2">
      <c r="B25" s="117"/>
      <c r="C25" s="125" t="s">
        <v>160</v>
      </c>
      <c r="D25" s="114" t="s">
        <v>238</v>
      </c>
      <c r="E25" s="115"/>
      <c r="F25" s="35" t="s">
        <v>86</v>
      </c>
      <c r="G25" s="35"/>
      <c r="H25" s="35" t="s">
        <v>85</v>
      </c>
      <c r="I25" s="36"/>
    </row>
    <row r="26" spans="1:9" ht="13.6" x14ac:dyDescent="0.2">
      <c r="B26" s="117"/>
      <c r="C26" s="125" t="s">
        <v>160</v>
      </c>
      <c r="D26" s="114" t="s">
        <v>239</v>
      </c>
      <c r="E26" s="35"/>
      <c r="F26" s="35" t="s">
        <v>86</v>
      </c>
      <c r="G26" s="35"/>
      <c r="H26" s="35" t="s">
        <v>85</v>
      </c>
      <c r="I26" s="36"/>
    </row>
    <row r="27" spans="1:9" ht="13.6" x14ac:dyDescent="0.2">
      <c r="B27" s="117"/>
      <c r="C27" s="126" t="s">
        <v>80</v>
      </c>
      <c r="D27" s="114" t="s">
        <v>240</v>
      </c>
      <c r="E27" s="115"/>
      <c r="F27" s="35" t="s">
        <v>86</v>
      </c>
      <c r="G27" s="35"/>
      <c r="H27" s="35" t="s">
        <v>85</v>
      </c>
      <c r="I27" s="36"/>
    </row>
    <row r="28" spans="1:9" ht="13.6" x14ac:dyDescent="0.2">
      <c r="B28" s="117"/>
      <c r="C28" s="126" t="s">
        <v>80</v>
      </c>
      <c r="D28" s="33" t="s">
        <v>259</v>
      </c>
      <c r="E28" s="35"/>
      <c r="F28" s="35" t="s">
        <v>86</v>
      </c>
      <c r="G28" s="35"/>
      <c r="H28" s="35" t="s">
        <v>58</v>
      </c>
      <c r="I28" s="36"/>
    </row>
    <row r="29" spans="1:9" ht="13.6" x14ac:dyDescent="0.2">
      <c r="B29" s="117"/>
      <c r="C29" s="125" t="s">
        <v>80</v>
      </c>
      <c r="D29" s="114" t="s">
        <v>241</v>
      </c>
      <c r="F29" s="35" t="s">
        <v>86</v>
      </c>
      <c r="H29" s="35" t="s">
        <v>85</v>
      </c>
      <c r="I29" s="268"/>
    </row>
    <row r="30" spans="1:9" ht="13.6" x14ac:dyDescent="0.2">
      <c r="B30" s="117"/>
      <c r="C30" s="125" t="s">
        <v>160</v>
      </c>
      <c r="D30" s="114" t="s">
        <v>242</v>
      </c>
      <c r="E30" s="263"/>
      <c r="F30" s="35" t="s">
        <v>86</v>
      </c>
      <c r="G30" s="33"/>
      <c r="H30" s="35" t="s">
        <v>85</v>
      </c>
      <c r="I30" s="41"/>
    </row>
    <row r="31" spans="1:9" ht="13.6" x14ac:dyDescent="0.2">
      <c r="B31" s="117"/>
      <c r="C31" s="125" t="s">
        <v>160</v>
      </c>
      <c r="D31" s="114" t="s">
        <v>243</v>
      </c>
      <c r="E31" s="34"/>
      <c r="F31" s="35" t="s">
        <v>86</v>
      </c>
      <c r="G31" s="35"/>
      <c r="H31" s="35" t="s">
        <v>85</v>
      </c>
      <c r="I31" s="36"/>
    </row>
    <row r="32" spans="1:9" ht="13.6" x14ac:dyDescent="0.2">
      <c r="B32" s="117"/>
      <c r="C32" s="125" t="s">
        <v>160</v>
      </c>
      <c r="D32" s="114" t="s">
        <v>244</v>
      </c>
      <c r="E32" s="34"/>
      <c r="F32" s="35" t="s">
        <v>86</v>
      </c>
      <c r="G32" s="35"/>
      <c r="H32" s="35" t="s">
        <v>85</v>
      </c>
      <c r="I32" s="36"/>
    </row>
    <row r="33" spans="1:9" ht="13.6" x14ac:dyDescent="0.2">
      <c r="B33" s="117"/>
      <c r="C33" s="125" t="s">
        <v>160</v>
      </c>
      <c r="D33" s="114" t="s">
        <v>245</v>
      </c>
      <c r="E33" s="35"/>
      <c r="F33" s="35" t="s">
        <v>86</v>
      </c>
      <c r="G33" s="35"/>
      <c r="H33" s="35" t="s">
        <v>85</v>
      </c>
      <c r="I33" s="36"/>
    </row>
    <row r="34" spans="1:9" ht="13.6" x14ac:dyDescent="0.2">
      <c r="B34" s="117"/>
      <c r="C34" s="125" t="s">
        <v>160</v>
      </c>
      <c r="D34" s="114" t="s">
        <v>246</v>
      </c>
      <c r="E34" s="35"/>
      <c r="F34" s="35" t="s">
        <v>86</v>
      </c>
      <c r="G34" s="35"/>
      <c r="H34" s="35" t="s">
        <v>85</v>
      </c>
      <c r="I34" s="36"/>
    </row>
    <row r="35" spans="1:9" ht="13.6" x14ac:dyDescent="0.2">
      <c r="B35" s="117"/>
      <c r="C35" s="126" t="s">
        <v>80</v>
      </c>
      <c r="D35" s="33" t="s">
        <v>249</v>
      </c>
      <c r="E35" s="35"/>
      <c r="F35" s="35" t="s">
        <v>86</v>
      </c>
      <c r="G35" s="37"/>
      <c r="H35" s="35" t="s">
        <v>58</v>
      </c>
      <c r="I35" s="38"/>
    </row>
    <row r="36" spans="1:9" ht="13.6" x14ac:dyDescent="0.2">
      <c r="B36" s="117"/>
      <c r="C36" s="125" t="s">
        <v>80</v>
      </c>
      <c r="D36" s="114" t="s">
        <v>247</v>
      </c>
      <c r="E36" s="115"/>
      <c r="F36" s="35" t="s">
        <v>86</v>
      </c>
      <c r="G36" s="35"/>
      <c r="H36" s="35" t="s">
        <v>85</v>
      </c>
      <c r="I36" s="36"/>
    </row>
    <row r="37" spans="1:9" ht="13.6" x14ac:dyDescent="0.2">
      <c r="B37" s="117"/>
      <c r="C37" s="125" t="s">
        <v>80</v>
      </c>
      <c r="D37" s="114" t="s">
        <v>248</v>
      </c>
      <c r="E37" s="115"/>
      <c r="F37" s="35" t="s">
        <v>86</v>
      </c>
      <c r="G37" s="33"/>
      <c r="H37" s="35" t="s">
        <v>85</v>
      </c>
      <c r="I37" s="41"/>
    </row>
    <row r="38" spans="1:9" s="120" customFormat="1" ht="13.6" x14ac:dyDescent="0.2">
      <c r="B38" s="117"/>
      <c r="C38" s="125" t="s">
        <v>160</v>
      </c>
      <c r="D38" s="114" t="s">
        <v>250</v>
      </c>
      <c r="E38" s="115"/>
      <c r="F38" s="35" t="s">
        <v>86</v>
      </c>
      <c r="G38" s="118"/>
      <c r="H38" s="35" t="s">
        <v>85</v>
      </c>
      <c r="I38" s="119"/>
    </row>
    <row r="39" spans="1:9" ht="13.6" x14ac:dyDescent="0.2">
      <c r="B39" s="117"/>
      <c r="C39" s="125" t="s">
        <v>160</v>
      </c>
      <c r="D39" s="114" t="s">
        <v>251</v>
      </c>
      <c r="E39" s="42"/>
      <c r="F39" s="35" t="s">
        <v>86</v>
      </c>
      <c r="G39" s="44"/>
      <c r="H39" s="35" t="s">
        <v>85</v>
      </c>
      <c r="I39" s="45"/>
    </row>
    <row r="40" spans="1:9" ht="13.6" x14ac:dyDescent="0.2">
      <c r="B40" s="117"/>
      <c r="C40" s="125" t="s">
        <v>160</v>
      </c>
      <c r="D40" s="114" t="s">
        <v>252</v>
      </c>
      <c r="E40" s="114"/>
      <c r="F40" s="35" t="s">
        <v>86</v>
      </c>
      <c r="G40" s="42"/>
      <c r="H40" s="35" t="s">
        <v>85</v>
      </c>
      <c r="I40" s="43"/>
    </row>
    <row r="41" spans="1:9" ht="13.6" x14ac:dyDescent="0.2">
      <c r="B41" s="117"/>
      <c r="C41" s="125" t="s">
        <v>160</v>
      </c>
      <c r="D41" s="114" t="s">
        <v>253</v>
      </c>
      <c r="E41" s="35"/>
      <c r="F41" s="35" t="s">
        <v>86</v>
      </c>
      <c r="G41" s="33"/>
      <c r="H41" s="35" t="s">
        <v>85</v>
      </c>
      <c r="I41" s="41"/>
    </row>
    <row r="42" spans="1:9" ht="13.6" x14ac:dyDescent="0.2">
      <c r="B42" s="117"/>
      <c r="C42" s="125" t="s">
        <v>160</v>
      </c>
      <c r="D42" s="114" t="s">
        <v>254</v>
      </c>
      <c r="E42" s="263"/>
      <c r="F42" s="35" t="s">
        <v>86</v>
      </c>
      <c r="G42" s="33"/>
      <c r="H42" s="35" t="s">
        <v>85</v>
      </c>
      <c r="I42" s="41"/>
    </row>
    <row r="43" spans="1:9" ht="13.6" x14ac:dyDescent="0.2">
      <c r="B43" s="117"/>
      <c r="C43" s="265" t="s">
        <v>160</v>
      </c>
      <c r="D43" s="33" t="s">
        <v>237</v>
      </c>
      <c r="E43" s="35"/>
      <c r="F43" s="35" t="s">
        <v>86</v>
      </c>
      <c r="G43" s="35"/>
      <c r="H43" s="35" t="s">
        <v>58</v>
      </c>
      <c r="I43" s="36"/>
    </row>
    <row r="44" spans="1:9" ht="13.6" x14ac:dyDescent="0.25">
      <c r="B44" s="117"/>
      <c r="C44" s="122"/>
      <c r="D44" s="114"/>
      <c r="E44" s="114"/>
      <c r="F44" s="46"/>
      <c r="G44" s="42"/>
      <c r="H44" s="47"/>
      <c r="I44" s="43"/>
    </row>
    <row r="45" spans="1:9" ht="13.6" x14ac:dyDescent="0.2">
      <c r="A45" s="268"/>
      <c r="C45" s="338" t="s">
        <v>159</v>
      </c>
      <c r="D45" s="169"/>
      <c r="E45" s="169"/>
      <c r="F45" s="111"/>
      <c r="G45" s="111"/>
      <c r="H45" s="111"/>
      <c r="I45" s="112"/>
    </row>
    <row r="46" spans="1:9" ht="13.6" x14ac:dyDescent="0.2">
      <c r="B46" s="48"/>
      <c r="C46" s="127" t="s">
        <v>82</v>
      </c>
      <c r="D46" s="33" t="s">
        <v>217</v>
      </c>
      <c r="E46" s="115"/>
      <c r="F46" s="35" t="s">
        <v>86</v>
      </c>
      <c r="G46" s="266"/>
      <c r="H46" s="35" t="s">
        <v>58</v>
      </c>
      <c r="I46" s="112"/>
    </row>
    <row r="47" spans="1:9" ht="13.6" x14ac:dyDescent="0.2">
      <c r="B47" s="48"/>
      <c r="C47" s="125" t="s">
        <v>160</v>
      </c>
      <c r="D47" s="121" t="s">
        <v>260</v>
      </c>
      <c r="E47" s="115"/>
      <c r="F47" s="35" t="s">
        <v>86</v>
      </c>
      <c r="G47" s="35"/>
      <c r="H47" s="35" t="s">
        <v>85</v>
      </c>
      <c r="I47" s="36"/>
    </row>
    <row r="48" spans="1:9" ht="13.6" x14ac:dyDescent="0.2">
      <c r="B48" s="48"/>
      <c r="C48" s="125" t="s">
        <v>160</v>
      </c>
      <c r="D48" s="121" t="s">
        <v>56</v>
      </c>
      <c r="E48" s="115"/>
      <c r="F48" s="35" t="s">
        <v>86</v>
      </c>
      <c r="G48" s="39"/>
      <c r="H48" s="35" t="s">
        <v>85</v>
      </c>
      <c r="I48" s="40"/>
    </row>
    <row r="49" spans="2:9" ht="13.6" x14ac:dyDescent="0.2">
      <c r="B49" s="48"/>
      <c r="C49" s="126" t="s">
        <v>80</v>
      </c>
      <c r="D49" s="33" t="s">
        <v>81</v>
      </c>
      <c r="E49" s="115"/>
      <c r="F49" s="35" t="s">
        <v>86</v>
      </c>
      <c r="G49" s="39"/>
      <c r="H49" s="35" t="s">
        <v>58</v>
      </c>
      <c r="I49" s="40"/>
    </row>
    <row r="50" spans="2:9" ht="13.6" x14ac:dyDescent="0.2">
      <c r="B50" s="48"/>
      <c r="C50" s="125" t="s">
        <v>160</v>
      </c>
      <c r="D50" s="121" t="s">
        <v>261</v>
      </c>
      <c r="E50" s="42"/>
      <c r="F50" s="35" t="s">
        <v>86</v>
      </c>
      <c r="G50" s="39"/>
      <c r="H50" s="35" t="s">
        <v>85</v>
      </c>
      <c r="I50" s="40"/>
    </row>
    <row r="51" spans="2:9" ht="13.6" x14ac:dyDescent="0.2">
      <c r="B51" s="48"/>
      <c r="C51" s="125" t="s">
        <v>160</v>
      </c>
      <c r="D51" s="121" t="s">
        <v>262</v>
      </c>
      <c r="E51" s="42"/>
      <c r="F51" s="35" t="s">
        <v>86</v>
      </c>
      <c r="G51" s="42"/>
      <c r="H51" s="35" t="s">
        <v>85</v>
      </c>
      <c r="I51" s="43"/>
    </row>
    <row r="52" spans="2:9" ht="13.6" x14ac:dyDescent="0.2">
      <c r="B52" s="48"/>
      <c r="C52" s="125" t="s">
        <v>160</v>
      </c>
      <c r="D52" s="121" t="s">
        <v>263</v>
      </c>
      <c r="E52" s="33"/>
      <c r="F52" s="35" t="s">
        <v>86</v>
      </c>
      <c r="G52" s="42"/>
      <c r="H52" s="35" t="s">
        <v>85</v>
      </c>
      <c r="I52" s="43"/>
    </row>
    <row r="53" spans="2:9" ht="13.6" x14ac:dyDescent="0.2">
      <c r="B53" s="48"/>
      <c r="C53" s="117" t="s">
        <v>80</v>
      </c>
      <c r="D53" s="114" t="s">
        <v>264</v>
      </c>
      <c r="E53" s="33"/>
      <c r="F53" s="35" t="s">
        <v>86</v>
      </c>
      <c r="G53" s="42"/>
      <c r="H53" s="35" t="s">
        <v>85</v>
      </c>
      <c r="I53" s="43"/>
    </row>
    <row r="54" spans="2:9" ht="12.75" customHeight="1" x14ac:dyDescent="0.2">
      <c r="B54" s="48"/>
      <c r="C54" s="125" t="s">
        <v>160</v>
      </c>
      <c r="D54" s="114" t="s">
        <v>265</v>
      </c>
      <c r="E54" s="114"/>
      <c r="F54" s="46"/>
      <c r="G54" s="42"/>
      <c r="H54" s="35" t="s">
        <v>85</v>
      </c>
      <c r="I54" s="43"/>
    </row>
    <row r="55" spans="2:9" ht="13.6" x14ac:dyDescent="0.2">
      <c r="B55" s="48"/>
      <c r="C55" s="265" t="s">
        <v>160</v>
      </c>
      <c r="D55" s="33" t="s">
        <v>237</v>
      </c>
      <c r="E55" s="115"/>
      <c r="F55" s="35" t="s">
        <v>86</v>
      </c>
      <c r="G55" s="35"/>
      <c r="H55" s="35" t="s">
        <v>58</v>
      </c>
      <c r="I55" s="36"/>
    </row>
    <row r="56" spans="2:9" ht="14.3" thickBot="1" x14ac:dyDescent="0.25">
      <c r="B56" s="48"/>
      <c r="C56" s="51"/>
      <c r="D56" s="33"/>
      <c r="E56" s="35"/>
      <c r="F56" s="35"/>
      <c r="G56" s="35"/>
      <c r="H56" s="35"/>
      <c r="I56" s="36"/>
    </row>
    <row r="57" spans="2:9" ht="13.6" customHeight="1" x14ac:dyDescent="0.2">
      <c r="B57" s="341" t="s">
        <v>231</v>
      </c>
      <c r="C57" s="342"/>
      <c r="D57" s="342"/>
      <c r="E57" s="343"/>
      <c r="F57" s="341" t="s">
        <v>266</v>
      </c>
      <c r="G57" s="342"/>
      <c r="H57" s="342"/>
      <c r="I57" s="343"/>
    </row>
    <row r="58" spans="2:9" ht="13.6" customHeight="1" x14ac:dyDescent="0.2">
      <c r="B58" s="294"/>
      <c r="C58" s="295"/>
      <c r="D58" s="295"/>
      <c r="E58" s="296"/>
      <c r="F58" s="344" t="s">
        <v>52</v>
      </c>
      <c r="G58" s="345"/>
      <c r="H58" s="345"/>
      <c r="I58" s="346"/>
    </row>
    <row r="59" spans="2:9" ht="27.7" customHeight="1" thickBot="1" x14ac:dyDescent="0.25">
      <c r="B59" s="334"/>
      <c r="C59" s="335"/>
      <c r="D59" s="335"/>
      <c r="E59" s="336"/>
      <c r="F59" s="347"/>
      <c r="G59" s="348"/>
      <c r="H59" s="348"/>
      <c r="I59" s="349"/>
    </row>
    <row r="60" spans="2:9" ht="13.6" x14ac:dyDescent="0.2">
      <c r="B60" s="341" t="s">
        <v>3</v>
      </c>
      <c r="C60" s="342"/>
      <c r="D60" s="342"/>
      <c r="E60" s="342"/>
      <c r="F60" s="342"/>
      <c r="G60" s="50" t="s">
        <v>4</v>
      </c>
      <c r="H60" s="354"/>
      <c r="I60" s="355"/>
    </row>
    <row r="61" spans="2:9" ht="33.65" customHeight="1" thickBot="1" x14ac:dyDescent="0.25">
      <c r="B61" s="352"/>
      <c r="C61" s="353"/>
      <c r="D61" s="353"/>
      <c r="E61" s="353"/>
      <c r="F61" s="353"/>
      <c r="G61" s="356"/>
      <c r="H61" s="357"/>
      <c r="I61" s="358"/>
    </row>
    <row r="62" spans="2:9" ht="19.55" customHeight="1" x14ac:dyDescent="0.2">
      <c r="B62" s="369" t="s">
        <v>102</v>
      </c>
      <c r="C62" s="370"/>
      <c r="D62" s="370"/>
      <c r="E62" s="371"/>
      <c r="F62" s="372" t="s">
        <v>101</v>
      </c>
      <c r="G62" s="373"/>
      <c r="H62" s="373"/>
      <c r="I62" s="374"/>
    </row>
    <row r="63" spans="2:9" ht="21.1" customHeight="1" thickBot="1" x14ac:dyDescent="0.25">
      <c r="B63" s="365" t="s">
        <v>100</v>
      </c>
      <c r="C63" s="366"/>
      <c r="D63" s="366"/>
      <c r="E63" s="366"/>
      <c r="F63" s="367" t="s">
        <v>100</v>
      </c>
      <c r="G63" s="366"/>
      <c r="H63" s="366"/>
      <c r="I63" s="368"/>
    </row>
    <row r="64" spans="2:9" ht="12.75" customHeight="1" x14ac:dyDescent="0.2">
      <c r="B64" s="42"/>
      <c r="C64" s="42"/>
      <c r="D64" s="49"/>
      <c r="E64" s="42"/>
      <c r="F64" s="42"/>
      <c r="G64" s="46"/>
      <c r="H64" s="46"/>
      <c r="I64" s="42"/>
    </row>
    <row r="65" spans="2:9" ht="46.55" customHeight="1" x14ac:dyDescent="0.2">
      <c r="B65" s="350" t="s">
        <v>272</v>
      </c>
      <c r="C65" s="351"/>
      <c r="D65" s="351"/>
      <c r="E65" s="351"/>
      <c r="F65" s="351"/>
      <c r="G65" s="351"/>
      <c r="H65" s="351"/>
      <c r="I65" s="351"/>
    </row>
    <row r="66" spans="2:9" ht="13.6" x14ac:dyDescent="0.25">
      <c r="C66" s="333" t="s">
        <v>215</v>
      </c>
      <c r="D66" s="332" t="s">
        <v>216</v>
      </c>
    </row>
  </sheetData>
  <mergeCells count="36">
    <mergeCell ref="B1:D2"/>
    <mergeCell ref="E1:G1"/>
    <mergeCell ref="H1:I2"/>
    <mergeCell ref="E2:G2"/>
    <mergeCell ref="B4:I4"/>
    <mergeCell ref="B8:D8"/>
    <mergeCell ref="F8:G8"/>
    <mergeCell ref="H8:I8"/>
    <mergeCell ref="B63:E63"/>
    <mergeCell ref="F63:I63"/>
    <mergeCell ref="B62:E62"/>
    <mergeCell ref="F62:I62"/>
    <mergeCell ref="B9:D9"/>
    <mergeCell ref="F9:G9"/>
    <mergeCell ref="H9:I9"/>
    <mergeCell ref="B10:D10"/>
    <mergeCell ref="F10:G10"/>
    <mergeCell ref="H10:I10"/>
    <mergeCell ref="B11:D11"/>
    <mergeCell ref="F11:G11"/>
    <mergeCell ref="H11:I11"/>
    <mergeCell ref="F6:G6"/>
    <mergeCell ref="H6:I6"/>
    <mergeCell ref="B7:D7"/>
    <mergeCell ref="F7:G7"/>
    <mergeCell ref="H7:I7"/>
    <mergeCell ref="B6:D6"/>
    <mergeCell ref="B57:E57"/>
    <mergeCell ref="F57:I57"/>
    <mergeCell ref="F58:I58"/>
    <mergeCell ref="F59:I59"/>
    <mergeCell ref="B65:I65"/>
    <mergeCell ref="B60:F60"/>
    <mergeCell ref="B61:F61"/>
    <mergeCell ref="H60:I60"/>
    <mergeCell ref="G61:I61"/>
  </mergeCells>
  <dataValidations count="1">
    <dataValidation type="list" allowBlank="1" showInputMessage="1" showErrorMessage="1" sqref="C16:C19 C24:C26 C30:C34 C38:C43 C47:C48 C50:C52 C54:C55">
      <formula1>"select if R or NR, R , NR"</formula1>
    </dataValidation>
  </dataValidations>
  <pageMargins left="0.7" right="0.7" top="0.75" bottom="0.75" header="0.3" footer="0.3"/>
  <pageSetup paperSize="9" scale="49" orientation="landscape" r:id="rId1"/>
  <rowBreaks count="1" manualBreakCount="1">
    <brk id="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21" r:id="rId4" name="Check Box 25">
              <controlPr defaultSize="0" autoFill="0" autoLine="0" autoPict="0">
                <anchor moveWithCells="1">
                  <from>
                    <xdr:col>0</xdr:col>
                    <xdr:colOff>0</xdr:colOff>
                    <xdr:row>10</xdr:row>
                    <xdr:rowOff>293298</xdr:rowOff>
                  </from>
                  <to>
                    <xdr:col>0</xdr:col>
                    <xdr:colOff>0</xdr:colOff>
                    <xdr:row>11</xdr:row>
                    <xdr:rowOff>155275</xdr:rowOff>
                  </to>
                </anchor>
              </controlPr>
            </control>
          </mc:Choice>
        </mc:AlternateContent>
        <mc:AlternateContent xmlns:mc="http://schemas.openxmlformats.org/markup-compatibility/2006">
          <mc:Choice Requires="x14">
            <control shapeId="4122" r:id="rId5" name="Check Box 26">
              <controlPr defaultSize="0" autoFill="0" autoLine="0" autoPict="0">
                <anchor moveWithCells="1">
                  <from>
                    <xdr:col>0</xdr:col>
                    <xdr:colOff>0</xdr:colOff>
                    <xdr:row>55</xdr:row>
                    <xdr:rowOff>0</xdr:rowOff>
                  </from>
                  <to>
                    <xdr:col>0</xdr:col>
                    <xdr:colOff>0</xdr:colOff>
                    <xdr:row>56</xdr:row>
                    <xdr:rowOff>0</xdr:rowOff>
                  </to>
                </anchor>
              </controlPr>
            </control>
          </mc:Choice>
        </mc:AlternateContent>
        <mc:AlternateContent xmlns:mc="http://schemas.openxmlformats.org/markup-compatibility/2006">
          <mc:Choice Requires="x14">
            <control shapeId="4123" r:id="rId6" name="Check Box 27">
              <controlPr defaultSize="0" autoFill="0" autoLine="0" autoPict="0">
                <anchor moveWithCells="1">
                  <from>
                    <xdr:col>0</xdr:col>
                    <xdr:colOff>0</xdr:colOff>
                    <xdr:row>55</xdr:row>
                    <xdr:rowOff>0</xdr:rowOff>
                  </from>
                  <to>
                    <xdr:col>0</xdr:col>
                    <xdr:colOff>0</xdr:colOff>
                    <xdr:row>56</xdr:row>
                    <xdr:rowOff>0</xdr:rowOff>
                  </to>
                </anchor>
              </controlPr>
            </control>
          </mc:Choice>
        </mc:AlternateContent>
        <mc:AlternateContent xmlns:mc="http://schemas.openxmlformats.org/markup-compatibility/2006">
          <mc:Choice Requires="x14">
            <control shapeId="4268" r:id="rId7" name="Check Box 172">
              <controlPr defaultSize="0" autoFill="0" autoLine="0" autoPict="0">
                <anchor moveWithCells="1">
                  <from>
                    <xdr:col>6</xdr:col>
                    <xdr:colOff>1026543</xdr:colOff>
                    <xdr:row>14</xdr:row>
                    <xdr:rowOff>112143</xdr:rowOff>
                  </from>
                  <to>
                    <xdr:col>7</xdr:col>
                    <xdr:colOff>146649</xdr:colOff>
                    <xdr:row>16</xdr:row>
                    <xdr:rowOff>25879</xdr:rowOff>
                  </to>
                </anchor>
              </controlPr>
            </control>
          </mc:Choice>
        </mc:AlternateContent>
        <mc:AlternateContent xmlns:mc="http://schemas.openxmlformats.org/markup-compatibility/2006">
          <mc:Choice Requires="x14">
            <control shapeId="4315" r:id="rId8" name="Check Box 219">
              <controlPr defaultSize="0" autoFill="0" autoLine="0" autoPict="0">
                <anchor moveWithCells="1">
                  <from>
                    <xdr:col>1</xdr:col>
                    <xdr:colOff>86264</xdr:colOff>
                    <xdr:row>12</xdr:row>
                    <xdr:rowOff>120770</xdr:rowOff>
                  </from>
                  <to>
                    <xdr:col>2</xdr:col>
                    <xdr:colOff>77638</xdr:colOff>
                    <xdr:row>14</xdr:row>
                    <xdr:rowOff>34506</xdr:rowOff>
                  </to>
                </anchor>
              </controlPr>
            </control>
          </mc:Choice>
        </mc:AlternateContent>
        <mc:AlternateContent xmlns:mc="http://schemas.openxmlformats.org/markup-compatibility/2006">
          <mc:Choice Requires="x14">
            <control shapeId="4316" r:id="rId9" name="Check Box 220">
              <controlPr defaultSize="0" autoFill="0" autoLine="0" autoPict="0">
                <anchor moveWithCells="1">
                  <from>
                    <xdr:col>1</xdr:col>
                    <xdr:colOff>77638</xdr:colOff>
                    <xdr:row>20</xdr:row>
                    <xdr:rowOff>112143</xdr:rowOff>
                  </from>
                  <to>
                    <xdr:col>2</xdr:col>
                    <xdr:colOff>69011</xdr:colOff>
                    <xdr:row>22</xdr:row>
                    <xdr:rowOff>25879</xdr:rowOff>
                  </to>
                </anchor>
              </controlPr>
            </control>
          </mc:Choice>
        </mc:AlternateContent>
        <mc:AlternateContent xmlns:mc="http://schemas.openxmlformats.org/markup-compatibility/2006">
          <mc:Choice Requires="x14">
            <control shapeId="4318" r:id="rId10" name="Check Box 222">
              <controlPr defaultSize="0" autoFill="0" autoLine="0" autoPict="0">
                <anchor moveWithCells="1">
                  <from>
                    <xdr:col>1</xdr:col>
                    <xdr:colOff>77638</xdr:colOff>
                    <xdr:row>43</xdr:row>
                    <xdr:rowOff>103517</xdr:rowOff>
                  </from>
                  <to>
                    <xdr:col>2</xdr:col>
                    <xdr:colOff>69011</xdr:colOff>
                    <xdr:row>45</xdr:row>
                    <xdr:rowOff>17253</xdr:rowOff>
                  </to>
                </anchor>
              </controlPr>
            </control>
          </mc:Choice>
        </mc:AlternateContent>
        <mc:AlternateContent xmlns:mc="http://schemas.openxmlformats.org/markup-compatibility/2006">
          <mc:Choice Requires="x14">
            <control shapeId="4322" r:id="rId11" name="Check Box 226">
              <controlPr defaultSize="0" autoFill="0" autoLine="0" autoPict="0">
                <anchor moveWithCells="1">
                  <from>
                    <xdr:col>6</xdr:col>
                    <xdr:colOff>1026543</xdr:colOff>
                    <xdr:row>13</xdr:row>
                    <xdr:rowOff>112143</xdr:rowOff>
                  </from>
                  <to>
                    <xdr:col>7</xdr:col>
                    <xdr:colOff>146649</xdr:colOff>
                    <xdr:row>15</xdr:row>
                    <xdr:rowOff>25879</xdr:rowOff>
                  </to>
                </anchor>
              </controlPr>
            </control>
          </mc:Choice>
        </mc:AlternateContent>
        <mc:AlternateContent xmlns:mc="http://schemas.openxmlformats.org/markup-compatibility/2006">
          <mc:Choice Requires="x14">
            <control shapeId="4323" r:id="rId12" name="Check Box 227">
              <controlPr defaultSize="0" autoFill="0" autoLine="0" autoPict="0">
                <anchor moveWithCells="1">
                  <from>
                    <xdr:col>6</xdr:col>
                    <xdr:colOff>1026543</xdr:colOff>
                    <xdr:row>13</xdr:row>
                    <xdr:rowOff>112143</xdr:rowOff>
                  </from>
                  <to>
                    <xdr:col>7</xdr:col>
                    <xdr:colOff>146649</xdr:colOff>
                    <xdr:row>15</xdr:row>
                    <xdr:rowOff>25879</xdr:rowOff>
                  </to>
                </anchor>
              </controlPr>
            </control>
          </mc:Choice>
        </mc:AlternateContent>
        <mc:AlternateContent xmlns:mc="http://schemas.openxmlformats.org/markup-compatibility/2006">
          <mc:Choice Requires="x14">
            <control shapeId="4324" r:id="rId13" name="Check Box 228">
              <controlPr defaultSize="0" autoFill="0" autoLine="0" autoPict="0">
                <anchor moveWithCells="1">
                  <from>
                    <xdr:col>6</xdr:col>
                    <xdr:colOff>1026543</xdr:colOff>
                    <xdr:row>15</xdr:row>
                    <xdr:rowOff>112143</xdr:rowOff>
                  </from>
                  <to>
                    <xdr:col>7</xdr:col>
                    <xdr:colOff>146649</xdr:colOff>
                    <xdr:row>17</xdr:row>
                    <xdr:rowOff>25879</xdr:rowOff>
                  </to>
                </anchor>
              </controlPr>
            </control>
          </mc:Choice>
        </mc:AlternateContent>
        <mc:AlternateContent xmlns:mc="http://schemas.openxmlformats.org/markup-compatibility/2006">
          <mc:Choice Requires="x14">
            <control shapeId="4325" r:id="rId14" name="Check Box 229">
              <controlPr defaultSize="0" autoFill="0" autoLine="0" autoPict="0">
                <anchor moveWithCells="1">
                  <from>
                    <xdr:col>6</xdr:col>
                    <xdr:colOff>1026543</xdr:colOff>
                    <xdr:row>16</xdr:row>
                    <xdr:rowOff>103517</xdr:rowOff>
                  </from>
                  <to>
                    <xdr:col>7</xdr:col>
                    <xdr:colOff>146649</xdr:colOff>
                    <xdr:row>18</xdr:row>
                    <xdr:rowOff>17253</xdr:rowOff>
                  </to>
                </anchor>
              </controlPr>
            </control>
          </mc:Choice>
        </mc:AlternateContent>
        <mc:AlternateContent xmlns:mc="http://schemas.openxmlformats.org/markup-compatibility/2006">
          <mc:Choice Requires="x14">
            <control shapeId="4326" r:id="rId15" name="Check Box 230">
              <controlPr defaultSize="0" autoFill="0" autoLine="0" autoPict="0">
                <anchor moveWithCells="1">
                  <from>
                    <xdr:col>6</xdr:col>
                    <xdr:colOff>1026543</xdr:colOff>
                    <xdr:row>17</xdr:row>
                    <xdr:rowOff>103517</xdr:rowOff>
                  </from>
                  <to>
                    <xdr:col>7</xdr:col>
                    <xdr:colOff>146649</xdr:colOff>
                    <xdr:row>19</xdr:row>
                    <xdr:rowOff>17253</xdr:rowOff>
                  </to>
                </anchor>
              </controlPr>
            </control>
          </mc:Choice>
        </mc:AlternateContent>
        <mc:AlternateContent xmlns:mc="http://schemas.openxmlformats.org/markup-compatibility/2006">
          <mc:Choice Requires="x14">
            <control shapeId="4327" r:id="rId16" name="Check Box 231">
              <controlPr defaultSize="0" autoFill="0" autoLine="0" autoPict="0">
                <anchor moveWithCells="1">
                  <from>
                    <xdr:col>6</xdr:col>
                    <xdr:colOff>1026543</xdr:colOff>
                    <xdr:row>18</xdr:row>
                    <xdr:rowOff>112143</xdr:rowOff>
                  </from>
                  <to>
                    <xdr:col>7</xdr:col>
                    <xdr:colOff>146649</xdr:colOff>
                    <xdr:row>20</xdr:row>
                    <xdr:rowOff>25879</xdr:rowOff>
                  </to>
                </anchor>
              </controlPr>
            </control>
          </mc:Choice>
        </mc:AlternateContent>
        <mc:AlternateContent xmlns:mc="http://schemas.openxmlformats.org/markup-compatibility/2006">
          <mc:Choice Requires="x14">
            <control shapeId="4331" r:id="rId17" name="Check Box 235">
              <controlPr defaultSize="0" autoFill="0" autoLine="0" autoPict="0">
                <anchor moveWithCells="1">
                  <from>
                    <xdr:col>6</xdr:col>
                    <xdr:colOff>1026543</xdr:colOff>
                    <xdr:row>21</xdr:row>
                    <xdr:rowOff>112143</xdr:rowOff>
                  </from>
                  <to>
                    <xdr:col>7</xdr:col>
                    <xdr:colOff>146649</xdr:colOff>
                    <xdr:row>23</xdr:row>
                    <xdr:rowOff>25879</xdr:rowOff>
                  </to>
                </anchor>
              </controlPr>
            </control>
          </mc:Choice>
        </mc:AlternateContent>
        <mc:AlternateContent xmlns:mc="http://schemas.openxmlformats.org/markup-compatibility/2006">
          <mc:Choice Requires="x14">
            <control shapeId="4332" r:id="rId18" name="Check Box 236">
              <controlPr defaultSize="0" autoFill="0" autoLine="0" autoPict="0">
                <anchor moveWithCells="1">
                  <from>
                    <xdr:col>6</xdr:col>
                    <xdr:colOff>1026543</xdr:colOff>
                    <xdr:row>21</xdr:row>
                    <xdr:rowOff>112143</xdr:rowOff>
                  </from>
                  <to>
                    <xdr:col>7</xdr:col>
                    <xdr:colOff>146649</xdr:colOff>
                    <xdr:row>23</xdr:row>
                    <xdr:rowOff>25879</xdr:rowOff>
                  </to>
                </anchor>
              </controlPr>
            </control>
          </mc:Choice>
        </mc:AlternateContent>
        <mc:AlternateContent xmlns:mc="http://schemas.openxmlformats.org/markup-compatibility/2006">
          <mc:Choice Requires="x14">
            <control shapeId="4333" r:id="rId19" name="Check Box 237">
              <controlPr defaultSize="0" autoFill="0" autoLine="0" autoPict="0">
                <anchor moveWithCells="1">
                  <from>
                    <xdr:col>6</xdr:col>
                    <xdr:colOff>1026543</xdr:colOff>
                    <xdr:row>22</xdr:row>
                    <xdr:rowOff>112143</xdr:rowOff>
                  </from>
                  <to>
                    <xdr:col>7</xdr:col>
                    <xdr:colOff>146649</xdr:colOff>
                    <xdr:row>24</xdr:row>
                    <xdr:rowOff>25879</xdr:rowOff>
                  </to>
                </anchor>
              </controlPr>
            </control>
          </mc:Choice>
        </mc:AlternateContent>
        <mc:AlternateContent xmlns:mc="http://schemas.openxmlformats.org/markup-compatibility/2006">
          <mc:Choice Requires="x14">
            <control shapeId="4334" r:id="rId20" name="Check Box 238">
              <controlPr defaultSize="0" autoFill="0" autoLine="0" autoPict="0">
                <anchor moveWithCells="1">
                  <from>
                    <xdr:col>6</xdr:col>
                    <xdr:colOff>1026543</xdr:colOff>
                    <xdr:row>22</xdr:row>
                    <xdr:rowOff>112143</xdr:rowOff>
                  </from>
                  <to>
                    <xdr:col>7</xdr:col>
                    <xdr:colOff>146649</xdr:colOff>
                    <xdr:row>24</xdr:row>
                    <xdr:rowOff>25879</xdr:rowOff>
                  </to>
                </anchor>
              </controlPr>
            </control>
          </mc:Choice>
        </mc:AlternateContent>
        <mc:AlternateContent xmlns:mc="http://schemas.openxmlformats.org/markup-compatibility/2006">
          <mc:Choice Requires="x14">
            <control shapeId="4335" r:id="rId21" name="Check Box 239">
              <controlPr defaultSize="0" autoFill="0" autoLine="0" autoPict="0">
                <anchor moveWithCells="1">
                  <from>
                    <xdr:col>6</xdr:col>
                    <xdr:colOff>1026543</xdr:colOff>
                    <xdr:row>23</xdr:row>
                    <xdr:rowOff>112143</xdr:rowOff>
                  </from>
                  <to>
                    <xdr:col>7</xdr:col>
                    <xdr:colOff>146649</xdr:colOff>
                    <xdr:row>25</xdr:row>
                    <xdr:rowOff>25879</xdr:rowOff>
                  </to>
                </anchor>
              </controlPr>
            </control>
          </mc:Choice>
        </mc:AlternateContent>
        <mc:AlternateContent xmlns:mc="http://schemas.openxmlformats.org/markup-compatibility/2006">
          <mc:Choice Requires="x14">
            <control shapeId="4336" r:id="rId22" name="Check Box 240">
              <controlPr defaultSize="0" autoFill="0" autoLine="0" autoPict="0">
                <anchor moveWithCells="1">
                  <from>
                    <xdr:col>6</xdr:col>
                    <xdr:colOff>1026543</xdr:colOff>
                    <xdr:row>23</xdr:row>
                    <xdr:rowOff>112143</xdr:rowOff>
                  </from>
                  <to>
                    <xdr:col>7</xdr:col>
                    <xdr:colOff>146649</xdr:colOff>
                    <xdr:row>25</xdr:row>
                    <xdr:rowOff>25879</xdr:rowOff>
                  </to>
                </anchor>
              </controlPr>
            </control>
          </mc:Choice>
        </mc:AlternateContent>
        <mc:AlternateContent xmlns:mc="http://schemas.openxmlformats.org/markup-compatibility/2006">
          <mc:Choice Requires="x14">
            <control shapeId="4337" r:id="rId23" name="Check Box 241">
              <controlPr defaultSize="0" autoFill="0" autoLine="0" autoPict="0">
                <anchor moveWithCells="1">
                  <from>
                    <xdr:col>6</xdr:col>
                    <xdr:colOff>1026543</xdr:colOff>
                    <xdr:row>24</xdr:row>
                    <xdr:rowOff>112143</xdr:rowOff>
                  </from>
                  <to>
                    <xdr:col>7</xdr:col>
                    <xdr:colOff>146649</xdr:colOff>
                    <xdr:row>26</xdr:row>
                    <xdr:rowOff>25879</xdr:rowOff>
                  </to>
                </anchor>
              </controlPr>
            </control>
          </mc:Choice>
        </mc:AlternateContent>
        <mc:AlternateContent xmlns:mc="http://schemas.openxmlformats.org/markup-compatibility/2006">
          <mc:Choice Requires="x14">
            <control shapeId="4338" r:id="rId24" name="Check Box 242">
              <controlPr defaultSize="0" autoFill="0" autoLine="0" autoPict="0">
                <anchor moveWithCells="1">
                  <from>
                    <xdr:col>6</xdr:col>
                    <xdr:colOff>1026543</xdr:colOff>
                    <xdr:row>24</xdr:row>
                    <xdr:rowOff>112143</xdr:rowOff>
                  </from>
                  <to>
                    <xdr:col>7</xdr:col>
                    <xdr:colOff>146649</xdr:colOff>
                    <xdr:row>26</xdr:row>
                    <xdr:rowOff>25879</xdr:rowOff>
                  </to>
                </anchor>
              </controlPr>
            </control>
          </mc:Choice>
        </mc:AlternateContent>
        <mc:AlternateContent xmlns:mc="http://schemas.openxmlformats.org/markup-compatibility/2006">
          <mc:Choice Requires="x14">
            <control shapeId="4339" r:id="rId25" name="Check Box 243">
              <controlPr defaultSize="0" autoFill="0" autoLine="0" autoPict="0">
                <anchor moveWithCells="1">
                  <from>
                    <xdr:col>6</xdr:col>
                    <xdr:colOff>1026543</xdr:colOff>
                    <xdr:row>25</xdr:row>
                    <xdr:rowOff>112143</xdr:rowOff>
                  </from>
                  <to>
                    <xdr:col>7</xdr:col>
                    <xdr:colOff>146649</xdr:colOff>
                    <xdr:row>27</xdr:row>
                    <xdr:rowOff>25879</xdr:rowOff>
                  </to>
                </anchor>
              </controlPr>
            </control>
          </mc:Choice>
        </mc:AlternateContent>
        <mc:AlternateContent xmlns:mc="http://schemas.openxmlformats.org/markup-compatibility/2006">
          <mc:Choice Requires="x14">
            <control shapeId="4340" r:id="rId26" name="Check Box 244">
              <controlPr defaultSize="0" autoFill="0" autoLine="0" autoPict="0">
                <anchor moveWithCells="1">
                  <from>
                    <xdr:col>6</xdr:col>
                    <xdr:colOff>1026543</xdr:colOff>
                    <xdr:row>25</xdr:row>
                    <xdr:rowOff>112143</xdr:rowOff>
                  </from>
                  <to>
                    <xdr:col>7</xdr:col>
                    <xdr:colOff>146649</xdr:colOff>
                    <xdr:row>27</xdr:row>
                    <xdr:rowOff>25879</xdr:rowOff>
                  </to>
                </anchor>
              </controlPr>
            </control>
          </mc:Choice>
        </mc:AlternateContent>
        <mc:AlternateContent xmlns:mc="http://schemas.openxmlformats.org/markup-compatibility/2006">
          <mc:Choice Requires="x14">
            <control shapeId="4341" r:id="rId27" name="Check Box 245">
              <controlPr defaultSize="0" autoFill="0" autoLine="0" autoPict="0">
                <anchor moveWithCells="1">
                  <from>
                    <xdr:col>6</xdr:col>
                    <xdr:colOff>1026543</xdr:colOff>
                    <xdr:row>26</xdr:row>
                    <xdr:rowOff>112143</xdr:rowOff>
                  </from>
                  <to>
                    <xdr:col>7</xdr:col>
                    <xdr:colOff>146649</xdr:colOff>
                    <xdr:row>28</xdr:row>
                    <xdr:rowOff>25879</xdr:rowOff>
                  </to>
                </anchor>
              </controlPr>
            </control>
          </mc:Choice>
        </mc:AlternateContent>
        <mc:AlternateContent xmlns:mc="http://schemas.openxmlformats.org/markup-compatibility/2006">
          <mc:Choice Requires="x14">
            <control shapeId="4342" r:id="rId28" name="Check Box 246">
              <controlPr defaultSize="0" autoFill="0" autoLine="0" autoPict="0">
                <anchor moveWithCells="1">
                  <from>
                    <xdr:col>6</xdr:col>
                    <xdr:colOff>1026543</xdr:colOff>
                    <xdr:row>26</xdr:row>
                    <xdr:rowOff>112143</xdr:rowOff>
                  </from>
                  <to>
                    <xdr:col>7</xdr:col>
                    <xdr:colOff>146649</xdr:colOff>
                    <xdr:row>28</xdr:row>
                    <xdr:rowOff>25879</xdr:rowOff>
                  </to>
                </anchor>
              </controlPr>
            </control>
          </mc:Choice>
        </mc:AlternateContent>
        <mc:AlternateContent xmlns:mc="http://schemas.openxmlformats.org/markup-compatibility/2006">
          <mc:Choice Requires="x14">
            <control shapeId="4343" r:id="rId29" name="Check Box 247">
              <controlPr defaultSize="0" autoFill="0" autoLine="0" autoPict="0">
                <anchor moveWithCells="1">
                  <from>
                    <xdr:col>6</xdr:col>
                    <xdr:colOff>1026543</xdr:colOff>
                    <xdr:row>27</xdr:row>
                    <xdr:rowOff>112143</xdr:rowOff>
                  </from>
                  <to>
                    <xdr:col>7</xdr:col>
                    <xdr:colOff>146649</xdr:colOff>
                    <xdr:row>29</xdr:row>
                    <xdr:rowOff>25879</xdr:rowOff>
                  </to>
                </anchor>
              </controlPr>
            </control>
          </mc:Choice>
        </mc:AlternateContent>
        <mc:AlternateContent xmlns:mc="http://schemas.openxmlformats.org/markup-compatibility/2006">
          <mc:Choice Requires="x14">
            <control shapeId="4344" r:id="rId30" name="Check Box 248">
              <controlPr defaultSize="0" autoFill="0" autoLine="0" autoPict="0">
                <anchor moveWithCells="1">
                  <from>
                    <xdr:col>6</xdr:col>
                    <xdr:colOff>1026543</xdr:colOff>
                    <xdr:row>27</xdr:row>
                    <xdr:rowOff>112143</xdr:rowOff>
                  </from>
                  <to>
                    <xdr:col>7</xdr:col>
                    <xdr:colOff>146649</xdr:colOff>
                    <xdr:row>29</xdr:row>
                    <xdr:rowOff>25879</xdr:rowOff>
                  </to>
                </anchor>
              </controlPr>
            </control>
          </mc:Choice>
        </mc:AlternateContent>
        <mc:AlternateContent xmlns:mc="http://schemas.openxmlformats.org/markup-compatibility/2006">
          <mc:Choice Requires="x14">
            <control shapeId="4345" r:id="rId31" name="Check Box 249">
              <controlPr defaultSize="0" autoFill="0" autoLine="0" autoPict="0">
                <anchor moveWithCells="1">
                  <from>
                    <xdr:col>6</xdr:col>
                    <xdr:colOff>1026543</xdr:colOff>
                    <xdr:row>28</xdr:row>
                    <xdr:rowOff>112143</xdr:rowOff>
                  </from>
                  <to>
                    <xdr:col>7</xdr:col>
                    <xdr:colOff>146649</xdr:colOff>
                    <xdr:row>30</xdr:row>
                    <xdr:rowOff>25879</xdr:rowOff>
                  </to>
                </anchor>
              </controlPr>
            </control>
          </mc:Choice>
        </mc:AlternateContent>
        <mc:AlternateContent xmlns:mc="http://schemas.openxmlformats.org/markup-compatibility/2006">
          <mc:Choice Requires="x14">
            <control shapeId="4346" r:id="rId32" name="Check Box 250">
              <controlPr defaultSize="0" autoFill="0" autoLine="0" autoPict="0">
                <anchor moveWithCells="1">
                  <from>
                    <xdr:col>6</xdr:col>
                    <xdr:colOff>1026543</xdr:colOff>
                    <xdr:row>28</xdr:row>
                    <xdr:rowOff>112143</xdr:rowOff>
                  </from>
                  <to>
                    <xdr:col>7</xdr:col>
                    <xdr:colOff>146649</xdr:colOff>
                    <xdr:row>30</xdr:row>
                    <xdr:rowOff>25879</xdr:rowOff>
                  </to>
                </anchor>
              </controlPr>
            </control>
          </mc:Choice>
        </mc:AlternateContent>
        <mc:AlternateContent xmlns:mc="http://schemas.openxmlformats.org/markup-compatibility/2006">
          <mc:Choice Requires="x14">
            <control shapeId="4347" r:id="rId33" name="Check Box 251">
              <controlPr defaultSize="0" autoFill="0" autoLine="0" autoPict="0">
                <anchor moveWithCells="1">
                  <from>
                    <xdr:col>6</xdr:col>
                    <xdr:colOff>1026543</xdr:colOff>
                    <xdr:row>30</xdr:row>
                    <xdr:rowOff>112143</xdr:rowOff>
                  </from>
                  <to>
                    <xdr:col>7</xdr:col>
                    <xdr:colOff>146649</xdr:colOff>
                    <xdr:row>32</xdr:row>
                    <xdr:rowOff>25879</xdr:rowOff>
                  </to>
                </anchor>
              </controlPr>
            </control>
          </mc:Choice>
        </mc:AlternateContent>
        <mc:AlternateContent xmlns:mc="http://schemas.openxmlformats.org/markup-compatibility/2006">
          <mc:Choice Requires="x14">
            <control shapeId="4348" r:id="rId34" name="Check Box 252">
              <controlPr defaultSize="0" autoFill="0" autoLine="0" autoPict="0">
                <anchor moveWithCells="1">
                  <from>
                    <xdr:col>6</xdr:col>
                    <xdr:colOff>1026543</xdr:colOff>
                    <xdr:row>30</xdr:row>
                    <xdr:rowOff>112143</xdr:rowOff>
                  </from>
                  <to>
                    <xdr:col>7</xdr:col>
                    <xdr:colOff>146649</xdr:colOff>
                    <xdr:row>32</xdr:row>
                    <xdr:rowOff>25879</xdr:rowOff>
                  </to>
                </anchor>
              </controlPr>
            </control>
          </mc:Choice>
        </mc:AlternateContent>
        <mc:AlternateContent xmlns:mc="http://schemas.openxmlformats.org/markup-compatibility/2006">
          <mc:Choice Requires="x14">
            <control shapeId="4349" r:id="rId35" name="Check Box 253">
              <controlPr defaultSize="0" autoFill="0" autoLine="0" autoPict="0">
                <anchor moveWithCells="1">
                  <from>
                    <xdr:col>6</xdr:col>
                    <xdr:colOff>1026543</xdr:colOff>
                    <xdr:row>32</xdr:row>
                    <xdr:rowOff>112143</xdr:rowOff>
                  </from>
                  <to>
                    <xdr:col>7</xdr:col>
                    <xdr:colOff>146649</xdr:colOff>
                    <xdr:row>34</xdr:row>
                    <xdr:rowOff>25879</xdr:rowOff>
                  </to>
                </anchor>
              </controlPr>
            </control>
          </mc:Choice>
        </mc:AlternateContent>
        <mc:AlternateContent xmlns:mc="http://schemas.openxmlformats.org/markup-compatibility/2006">
          <mc:Choice Requires="x14">
            <control shapeId="4350" r:id="rId36" name="Check Box 254">
              <controlPr defaultSize="0" autoFill="0" autoLine="0" autoPict="0">
                <anchor moveWithCells="1">
                  <from>
                    <xdr:col>6</xdr:col>
                    <xdr:colOff>1026543</xdr:colOff>
                    <xdr:row>32</xdr:row>
                    <xdr:rowOff>112143</xdr:rowOff>
                  </from>
                  <to>
                    <xdr:col>7</xdr:col>
                    <xdr:colOff>146649</xdr:colOff>
                    <xdr:row>34</xdr:row>
                    <xdr:rowOff>25879</xdr:rowOff>
                  </to>
                </anchor>
              </controlPr>
            </control>
          </mc:Choice>
        </mc:AlternateContent>
        <mc:AlternateContent xmlns:mc="http://schemas.openxmlformats.org/markup-compatibility/2006">
          <mc:Choice Requires="x14">
            <control shapeId="4351" r:id="rId37" name="Check Box 255">
              <controlPr defaultSize="0" autoFill="0" autoLine="0" autoPict="0">
                <anchor moveWithCells="1">
                  <from>
                    <xdr:col>6</xdr:col>
                    <xdr:colOff>1026543</xdr:colOff>
                    <xdr:row>33</xdr:row>
                    <xdr:rowOff>112143</xdr:rowOff>
                  </from>
                  <to>
                    <xdr:col>7</xdr:col>
                    <xdr:colOff>146649</xdr:colOff>
                    <xdr:row>35</xdr:row>
                    <xdr:rowOff>25879</xdr:rowOff>
                  </to>
                </anchor>
              </controlPr>
            </control>
          </mc:Choice>
        </mc:AlternateContent>
        <mc:AlternateContent xmlns:mc="http://schemas.openxmlformats.org/markup-compatibility/2006">
          <mc:Choice Requires="x14">
            <control shapeId="4352" r:id="rId38" name="Check Box 256">
              <controlPr defaultSize="0" autoFill="0" autoLine="0" autoPict="0">
                <anchor moveWithCells="1">
                  <from>
                    <xdr:col>6</xdr:col>
                    <xdr:colOff>1026543</xdr:colOff>
                    <xdr:row>33</xdr:row>
                    <xdr:rowOff>112143</xdr:rowOff>
                  </from>
                  <to>
                    <xdr:col>7</xdr:col>
                    <xdr:colOff>146649</xdr:colOff>
                    <xdr:row>35</xdr:row>
                    <xdr:rowOff>25879</xdr:rowOff>
                  </to>
                </anchor>
              </controlPr>
            </control>
          </mc:Choice>
        </mc:AlternateContent>
        <mc:AlternateContent xmlns:mc="http://schemas.openxmlformats.org/markup-compatibility/2006">
          <mc:Choice Requires="x14">
            <control shapeId="4353" r:id="rId39" name="Check Box 257">
              <controlPr defaultSize="0" autoFill="0" autoLine="0" autoPict="0">
                <anchor moveWithCells="1">
                  <from>
                    <xdr:col>6</xdr:col>
                    <xdr:colOff>1026543</xdr:colOff>
                    <xdr:row>34</xdr:row>
                    <xdr:rowOff>112143</xdr:rowOff>
                  </from>
                  <to>
                    <xdr:col>7</xdr:col>
                    <xdr:colOff>146649</xdr:colOff>
                    <xdr:row>36</xdr:row>
                    <xdr:rowOff>25879</xdr:rowOff>
                  </to>
                </anchor>
              </controlPr>
            </control>
          </mc:Choice>
        </mc:AlternateContent>
        <mc:AlternateContent xmlns:mc="http://schemas.openxmlformats.org/markup-compatibility/2006">
          <mc:Choice Requires="x14">
            <control shapeId="4354" r:id="rId40" name="Check Box 258">
              <controlPr defaultSize="0" autoFill="0" autoLine="0" autoPict="0">
                <anchor moveWithCells="1">
                  <from>
                    <xdr:col>6</xdr:col>
                    <xdr:colOff>1026543</xdr:colOff>
                    <xdr:row>34</xdr:row>
                    <xdr:rowOff>112143</xdr:rowOff>
                  </from>
                  <to>
                    <xdr:col>7</xdr:col>
                    <xdr:colOff>146649</xdr:colOff>
                    <xdr:row>36</xdr:row>
                    <xdr:rowOff>25879</xdr:rowOff>
                  </to>
                </anchor>
              </controlPr>
            </control>
          </mc:Choice>
        </mc:AlternateContent>
        <mc:AlternateContent xmlns:mc="http://schemas.openxmlformats.org/markup-compatibility/2006">
          <mc:Choice Requires="x14">
            <control shapeId="4355" r:id="rId41" name="Check Box 259">
              <controlPr defaultSize="0" autoFill="0" autoLine="0" autoPict="0">
                <anchor moveWithCells="1">
                  <from>
                    <xdr:col>6</xdr:col>
                    <xdr:colOff>1026543</xdr:colOff>
                    <xdr:row>35</xdr:row>
                    <xdr:rowOff>112143</xdr:rowOff>
                  </from>
                  <to>
                    <xdr:col>7</xdr:col>
                    <xdr:colOff>146649</xdr:colOff>
                    <xdr:row>37</xdr:row>
                    <xdr:rowOff>25879</xdr:rowOff>
                  </to>
                </anchor>
              </controlPr>
            </control>
          </mc:Choice>
        </mc:AlternateContent>
        <mc:AlternateContent xmlns:mc="http://schemas.openxmlformats.org/markup-compatibility/2006">
          <mc:Choice Requires="x14">
            <control shapeId="4356" r:id="rId42" name="Check Box 260">
              <controlPr defaultSize="0" autoFill="0" autoLine="0" autoPict="0">
                <anchor moveWithCells="1">
                  <from>
                    <xdr:col>6</xdr:col>
                    <xdr:colOff>1026543</xdr:colOff>
                    <xdr:row>35</xdr:row>
                    <xdr:rowOff>112143</xdr:rowOff>
                  </from>
                  <to>
                    <xdr:col>7</xdr:col>
                    <xdr:colOff>146649</xdr:colOff>
                    <xdr:row>37</xdr:row>
                    <xdr:rowOff>25879</xdr:rowOff>
                  </to>
                </anchor>
              </controlPr>
            </control>
          </mc:Choice>
        </mc:AlternateContent>
        <mc:AlternateContent xmlns:mc="http://schemas.openxmlformats.org/markup-compatibility/2006">
          <mc:Choice Requires="x14">
            <control shapeId="4357" r:id="rId43" name="Check Box 261">
              <controlPr defaultSize="0" autoFill="0" autoLine="0" autoPict="0">
                <anchor moveWithCells="1">
                  <from>
                    <xdr:col>6</xdr:col>
                    <xdr:colOff>1026543</xdr:colOff>
                    <xdr:row>36</xdr:row>
                    <xdr:rowOff>112143</xdr:rowOff>
                  </from>
                  <to>
                    <xdr:col>7</xdr:col>
                    <xdr:colOff>146649</xdr:colOff>
                    <xdr:row>38</xdr:row>
                    <xdr:rowOff>25879</xdr:rowOff>
                  </to>
                </anchor>
              </controlPr>
            </control>
          </mc:Choice>
        </mc:AlternateContent>
        <mc:AlternateContent xmlns:mc="http://schemas.openxmlformats.org/markup-compatibility/2006">
          <mc:Choice Requires="x14">
            <control shapeId="4358" r:id="rId44" name="Check Box 262">
              <controlPr defaultSize="0" autoFill="0" autoLine="0" autoPict="0">
                <anchor moveWithCells="1">
                  <from>
                    <xdr:col>6</xdr:col>
                    <xdr:colOff>1026543</xdr:colOff>
                    <xdr:row>36</xdr:row>
                    <xdr:rowOff>112143</xdr:rowOff>
                  </from>
                  <to>
                    <xdr:col>7</xdr:col>
                    <xdr:colOff>146649</xdr:colOff>
                    <xdr:row>38</xdr:row>
                    <xdr:rowOff>25879</xdr:rowOff>
                  </to>
                </anchor>
              </controlPr>
            </control>
          </mc:Choice>
        </mc:AlternateContent>
        <mc:AlternateContent xmlns:mc="http://schemas.openxmlformats.org/markup-compatibility/2006">
          <mc:Choice Requires="x14">
            <control shapeId="4359" r:id="rId45" name="Check Box 263">
              <controlPr defaultSize="0" autoFill="0" autoLine="0" autoPict="0">
                <anchor moveWithCells="1">
                  <from>
                    <xdr:col>6</xdr:col>
                    <xdr:colOff>1026543</xdr:colOff>
                    <xdr:row>37</xdr:row>
                    <xdr:rowOff>112143</xdr:rowOff>
                  </from>
                  <to>
                    <xdr:col>7</xdr:col>
                    <xdr:colOff>146649</xdr:colOff>
                    <xdr:row>39</xdr:row>
                    <xdr:rowOff>25879</xdr:rowOff>
                  </to>
                </anchor>
              </controlPr>
            </control>
          </mc:Choice>
        </mc:AlternateContent>
        <mc:AlternateContent xmlns:mc="http://schemas.openxmlformats.org/markup-compatibility/2006">
          <mc:Choice Requires="x14">
            <control shapeId="4360" r:id="rId46" name="Check Box 264">
              <controlPr defaultSize="0" autoFill="0" autoLine="0" autoPict="0">
                <anchor moveWithCells="1">
                  <from>
                    <xdr:col>6</xdr:col>
                    <xdr:colOff>1026543</xdr:colOff>
                    <xdr:row>37</xdr:row>
                    <xdr:rowOff>112143</xdr:rowOff>
                  </from>
                  <to>
                    <xdr:col>7</xdr:col>
                    <xdr:colOff>146649</xdr:colOff>
                    <xdr:row>39</xdr:row>
                    <xdr:rowOff>25879</xdr:rowOff>
                  </to>
                </anchor>
              </controlPr>
            </control>
          </mc:Choice>
        </mc:AlternateContent>
        <mc:AlternateContent xmlns:mc="http://schemas.openxmlformats.org/markup-compatibility/2006">
          <mc:Choice Requires="x14">
            <control shapeId="4361" r:id="rId47" name="Check Box 265">
              <controlPr defaultSize="0" autoFill="0" autoLine="0" autoPict="0">
                <anchor moveWithCells="1">
                  <from>
                    <xdr:col>6</xdr:col>
                    <xdr:colOff>1026543</xdr:colOff>
                    <xdr:row>38</xdr:row>
                    <xdr:rowOff>112143</xdr:rowOff>
                  </from>
                  <to>
                    <xdr:col>7</xdr:col>
                    <xdr:colOff>146649</xdr:colOff>
                    <xdr:row>40</xdr:row>
                    <xdr:rowOff>25879</xdr:rowOff>
                  </to>
                </anchor>
              </controlPr>
            </control>
          </mc:Choice>
        </mc:AlternateContent>
        <mc:AlternateContent xmlns:mc="http://schemas.openxmlformats.org/markup-compatibility/2006">
          <mc:Choice Requires="x14">
            <control shapeId="4362" r:id="rId48" name="Check Box 266">
              <controlPr defaultSize="0" autoFill="0" autoLine="0" autoPict="0">
                <anchor moveWithCells="1">
                  <from>
                    <xdr:col>6</xdr:col>
                    <xdr:colOff>1026543</xdr:colOff>
                    <xdr:row>38</xdr:row>
                    <xdr:rowOff>112143</xdr:rowOff>
                  </from>
                  <to>
                    <xdr:col>7</xdr:col>
                    <xdr:colOff>146649</xdr:colOff>
                    <xdr:row>40</xdr:row>
                    <xdr:rowOff>25879</xdr:rowOff>
                  </to>
                </anchor>
              </controlPr>
            </control>
          </mc:Choice>
        </mc:AlternateContent>
        <mc:AlternateContent xmlns:mc="http://schemas.openxmlformats.org/markup-compatibility/2006">
          <mc:Choice Requires="x14">
            <control shapeId="4363" r:id="rId49" name="Check Box 267">
              <controlPr defaultSize="0" autoFill="0" autoLine="0" autoPict="0">
                <anchor moveWithCells="1">
                  <from>
                    <xdr:col>6</xdr:col>
                    <xdr:colOff>1026543</xdr:colOff>
                    <xdr:row>39</xdr:row>
                    <xdr:rowOff>112143</xdr:rowOff>
                  </from>
                  <to>
                    <xdr:col>7</xdr:col>
                    <xdr:colOff>146649</xdr:colOff>
                    <xdr:row>41</xdr:row>
                    <xdr:rowOff>25879</xdr:rowOff>
                  </to>
                </anchor>
              </controlPr>
            </control>
          </mc:Choice>
        </mc:AlternateContent>
        <mc:AlternateContent xmlns:mc="http://schemas.openxmlformats.org/markup-compatibility/2006">
          <mc:Choice Requires="x14">
            <control shapeId="4364" r:id="rId50" name="Check Box 268">
              <controlPr defaultSize="0" autoFill="0" autoLine="0" autoPict="0">
                <anchor moveWithCells="1">
                  <from>
                    <xdr:col>6</xdr:col>
                    <xdr:colOff>1026543</xdr:colOff>
                    <xdr:row>39</xdr:row>
                    <xdr:rowOff>112143</xdr:rowOff>
                  </from>
                  <to>
                    <xdr:col>7</xdr:col>
                    <xdr:colOff>146649</xdr:colOff>
                    <xdr:row>41</xdr:row>
                    <xdr:rowOff>25879</xdr:rowOff>
                  </to>
                </anchor>
              </controlPr>
            </control>
          </mc:Choice>
        </mc:AlternateContent>
        <mc:AlternateContent xmlns:mc="http://schemas.openxmlformats.org/markup-compatibility/2006">
          <mc:Choice Requires="x14">
            <control shapeId="4365" r:id="rId51" name="Check Box 269">
              <controlPr defaultSize="0" autoFill="0" autoLine="0" autoPict="0">
                <anchor moveWithCells="1">
                  <from>
                    <xdr:col>6</xdr:col>
                    <xdr:colOff>1026543</xdr:colOff>
                    <xdr:row>40</xdr:row>
                    <xdr:rowOff>112143</xdr:rowOff>
                  </from>
                  <to>
                    <xdr:col>7</xdr:col>
                    <xdr:colOff>146649</xdr:colOff>
                    <xdr:row>42</xdr:row>
                    <xdr:rowOff>25879</xdr:rowOff>
                  </to>
                </anchor>
              </controlPr>
            </control>
          </mc:Choice>
        </mc:AlternateContent>
        <mc:AlternateContent xmlns:mc="http://schemas.openxmlformats.org/markup-compatibility/2006">
          <mc:Choice Requires="x14">
            <control shapeId="4366" r:id="rId52" name="Check Box 270">
              <controlPr defaultSize="0" autoFill="0" autoLine="0" autoPict="0">
                <anchor moveWithCells="1">
                  <from>
                    <xdr:col>6</xdr:col>
                    <xdr:colOff>1026543</xdr:colOff>
                    <xdr:row>40</xdr:row>
                    <xdr:rowOff>112143</xdr:rowOff>
                  </from>
                  <to>
                    <xdr:col>7</xdr:col>
                    <xdr:colOff>146649</xdr:colOff>
                    <xdr:row>42</xdr:row>
                    <xdr:rowOff>25879</xdr:rowOff>
                  </to>
                </anchor>
              </controlPr>
            </control>
          </mc:Choice>
        </mc:AlternateContent>
        <mc:AlternateContent xmlns:mc="http://schemas.openxmlformats.org/markup-compatibility/2006">
          <mc:Choice Requires="x14">
            <control shapeId="4369" r:id="rId53" name="Check Box 273">
              <controlPr defaultSize="0" autoFill="0" autoLine="0" autoPict="0">
                <anchor moveWithCells="1">
                  <from>
                    <xdr:col>6</xdr:col>
                    <xdr:colOff>1026543</xdr:colOff>
                    <xdr:row>45</xdr:row>
                    <xdr:rowOff>112143</xdr:rowOff>
                  </from>
                  <to>
                    <xdr:col>7</xdr:col>
                    <xdr:colOff>146649</xdr:colOff>
                    <xdr:row>47</xdr:row>
                    <xdr:rowOff>25879</xdr:rowOff>
                  </to>
                </anchor>
              </controlPr>
            </control>
          </mc:Choice>
        </mc:AlternateContent>
        <mc:AlternateContent xmlns:mc="http://schemas.openxmlformats.org/markup-compatibility/2006">
          <mc:Choice Requires="x14">
            <control shapeId="4370" r:id="rId54" name="Check Box 274">
              <controlPr defaultSize="0" autoFill="0" autoLine="0" autoPict="0">
                <anchor moveWithCells="1">
                  <from>
                    <xdr:col>6</xdr:col>
                    <xdr:colOff>1026543</xdr:colOff>
                    <xdr:row>45</xdr:row>
                    <xdr:rowOff>112143</xdr:rowOff>
                  </from>
                  <to>
                    <xdr:col>7</xdr:col>
                    <xdr:colOff>146649</xdr:colOff>
                    <xdr:row>47</xdr:row>
                    <xdr:rowOff>25879</xdr:rowOff>
                  </to>
                </anchor>
              </controlPr>
            </control>
          </mc:Choice>
        </mc:AlternateContent>
        <mc:AlternateContent xmlns:mc="http://schemas.openxmlformats.org/markup-compatibility/2006">
          <mc:Choice Requires="x14">
            <control shapeId="4371" r:id="rId55" name="Check Box 275">
              <controlPr defaultSize="0" autoFill="0" autoLine="0" autoPict="0">
                <anchor moveWithCells="1">
                  <from>
                    <xdr:col>6</xdr:col>
                    <xdr:colOff>1026543</xdr:colOff>
                    <xdr:row>46</xdr:row>
                    <xdr:rowOff>112143</xdr:rowOff>
                  </from>
                  <to>
                    <xdr:col>7</xdr:col>
                    <xdr:colOff>146649</xdr:colOff>
                    <xdr:row>48</xdr:row>
                    <xdr:rowOff>25879</xdr:rowOff>
                  </to>
                </anchor>
              </controlPr>
            </control>
          </mc:Choice>
        </mc:AlternateContent>
        <mc:AlternateContent xmlns:mc="http://schemas.openxmlformats.org/markup-compatibility/2006">
          <mc:Choice Requires="x14">
            <control shapeId="4372" r:id="rId56" name="Check Box 276">
              <controlPr defaultSize="0" autoFill="0" autoLine="0" autoPict="0">
                <anchor moveWithCells="1">
                  <from>
                    <xdr:col>6</xdr:col>
                    <xdr:colOff>1026543</xdr:colOff>
                    <xdr:row>46</xdr:row>
                    <xdr:rowOff>112143</xdr:rowOff>
                  </from>
                  <to>
                    <xdr:col>7</xdr:col>
                    <xdr:colOff>146649</xdr:colOff>
                    <xdr:row>48</xdr:row>
                    <xdr:rowOff>25879</xdr:rowOff>
                  </to>
                </anchor>
              </controlPr>
            </control>
          </mc:Choice>
        </mc:AlternateContent>
        <mc:AlternateContent xmlns:mc="http://schemas.openxmlformats.org/markup-compatibility/2006">
          <mc:Choice Requires="x14">
            <control shapeId="4373" r:id="rId57" name="Check Box 277">
              <controlPr defaultSize="0" autoFill="0" autoLine="0" autoPict="0">
                <anchor moveWithCells="1">
                  <from>
                    <xdr:col>6</xdr:col>
                    <xdr:colOff>1026543</xdr:colOff>
                    <xdr:row>47</xdr:row>
                    <xdr:rowOff>112143</xdr:rowOff>
                  </from>
                  <to>
                    <xdr:col>7</xdr:col>
                    <xdr:colOff>146649</xdr:colOff>
                    <xdr:row>49</xdr:row>
                    <xdr:rowOff>25879</xdr:rowOff>
                  </to>
                </anchor>
              </controlPr>
            </control>
          </mc:Choice>
        </mc:AlternateContent>
        <mc:AlternateContent xmlns:mc="http://schemas.openxmlformats.org/markup-compatibility/2006">
          <mc:Choice Requires="x14">
            <control shapeId="4374" r:id="rId58" name="Check Box 278">
              <controlPr defaultSize="0" autoFill="0" autoLine="0" autoPict="0">
                <anchor moveWithCells="1">
                  <from>
                    <xdr:col>6</xdr:col>
                    <xdr:colOff>1026543</xdr:colOff>
                    <xdr:row>47</xdr:row>
                    <xdr:rowOff>112143</xdr:rowOff>
                  </from>
                  <to>
                    <xdr:col>7</xdr:col>
                    <xdr:colOff>146649</xdr:colOff>
                    <xdr:row>49</xdr:row>
                    <xdr:rowOff>25879</xdr:rowOff>
                  </to>
                </anchor>
              </controlPr>
            </control>
          </mc:Choice>
        </mc:AlternateContent>
        <mc:AlternateContent xmlns:mc="http://schemas.openxmlformats.org/markup-compatibility/2006">
          <mc:Choice Requires="x14">
            <control shapeId="4375" r:id="rId59" name="Check Box 279">
              <controlPr defaultSize="0" autoFill="0" autoLine="0" autoPict="0">
                <anchor moveWithCells="1">
                  <from>
                    <xdr:col>6</xdr:col>
                    <xdr:colOff>1026543</xdr:colOff>
                    <xdr:row>48</xdr:row>
                    <xdr:rowOff>112143</xdr:rowOff>
                  </from>
                  <to>
                    <xdr:col>7</xdr:col>
                    <xdr:colOff>146649</xdr:colOff>
                    <xdr:row>50</xdr:row>
                    <xdr:rowOff>25879</xdr:rowOff>
                  </to>
                </anchor>
              </controlPr>
            </control>
          </mc:Choice>
        </mc:AlternateContent>
        <mc:AlternateContent xmlns:mc="http://schemas.openxmlformats.org/markup-compatibility/2006">
          <mc:Choice Requires="x14">
            <control shapeId="4376" r:id="rId60" name="Check Box 280">
              <controlPr defaultSize="0" autoFill="0" autoLine="0" autoPict="0">
                <anchor moveWithCells="1">
                  <from>
                    <xdr:col>6</xdr:col>
                    <xdr:colOff>1026543</xdr:colOff>
                    <xdr:row>48</xdr:row>
                    <xdr:rowOff>112143</xdr:rowOff>
                  </from>
                  <to>
                    <xdr:col>7</xdr:col>
                    <xdr:colOff>146649</xdr:colOff>
                    <xdr:row>50</xdr:row>
                    <xdr:rowOff>25879</xdr:rowOff>
                  </to>
                </anchor>
              </controlPr>
            </control>
          </mc:Choice>
        </mc:AlternateContent>
        <mc:AlternateContent xmlns:mc="http://schemas.openxmlformats.org/markup-compatibility/2006">
          <mc:Choice Requires="x14">
            <control shapeId="4377" r:id="rId61" name="Check Box 281">
              <controlPr defaultSize="0" autoFill="0" autoLine="0" autoPict="0">
                <anchor moveWithCells="1">
                  <from>
                    <xdr:col>6</xdr:col>
                    <xdr:colOff>1026543</xdr:colOff>
                    <xdr:row>49</xdr:row>
                    <xdr:rowOff>112143</xdr:rowOff>
                  </from>
                  <to>
                    <xdr:col>7</xdr:col>
                    <xdr:colOff>146649</xdr:colOff>
                    <xdr:row>51</xdr:row>
                    <xdr:rowOff>25879</xdr:rowOff>
                  </to>
                </anchor>
              </controlPr>
            </control>
          </mc:Choice>
        </mc:AlternateContent>
        <mc:AlternateContent xmlns:mc="http://schemas.openxmlformats.org/markup-compatibility/2006">
          <mc:Choice Requires="x14">
            <control shapeId="4378" r:id="rId62" name="Check Box 282">
              <controlPr defaultSize="0" autoFill="0" autoLine="0" autoPict="0">
                <anchor moveWithCells="1">
                  <from>
                    <xdr:col>6</xdr:col>
                    <xdr:colOff>1026543</xdr:colOff>
                    <xdr:row>49</xdr:row>
                    <xdr:rowOff>112143</xdr:rowOff>
                  </from>
                  <to>
                    <xdr:col>7</xdr:col>
                    <xdr:colOff>146649</xdr:colOff>
                    <xdr:row>51</xdr:row>
                    <xdr:rowOff>25879</xdr:rowOff>
                  </to>
                </anchor>
              </controlPr>
            </control>
          </mc:Choice>
        </mc:AlternateContent>
        <mc:AlternateContent xmlns:mc="http://schemas.openxmlformats.org/markup-compatibility/2006">
          <mc:Choice Requires="x14">
            <control shapeId="4379" r:id="rId63" name="Check Box 283">
              <controlPr defaultSize="0" autoFill="0" autoLine="0" autoPict="0">
                <anchor moveWithCells="1">
                  <from>
                    <xdr:col>6</xdr:col>
                    <xdr:colOff>1026543</xdr:colOff>
                    <xdr:row>50</xdr:row>
                    <xdr:rowOff>112143</xdr:rowOff>
                  </from>
                  <to>
                    <xdr:col>7</xdr:col>
                    <xdr:colOff>146649</xdr:colOff>
                    <xdr:row>52</xdr:row>
                    <xdr:rowOff>25879</xdr:rowOff>
                  </to>
                </anchor>
              </controlPr>
            </control>
          </mc:Choice>
        </mc:AlternateContent>
        <mc:AlternateContent xmlns:mc="http://schemas.openxmlformats.org/markup-compatibility/2006">
          <mc:Choice Requires="x14">
            <control shapeId="4380" r:id="rId64" name="Check Box 284">
              <controlPr defaultSize="0" autoFill="0" autoLine="0" autoPict="0">
                <anchor moveWithCells="1">
                  <from>
                    <xdr:col>6</xdr:col>
                    <xdr:colOff>1026543</xdr:colOff>
                    <xdr:row>50</xdr:row>
                    <xdr:rowOff>112143</xdr:rowOff>
                  </from>
                  <to>
                    <xdr:col>7</xdr:col>
                    <xdr:colOff>146649</xdr:colOff>
                    <xdr:row>52</xdr:row>
                    <xdr:rowOff>25879</xdr:rowOff>
                  </to>
                </anchor>
              </controlPr>
            </control>
          </mc:Choice>
        </mc:AlternateContent>
        <mc:AlternateContent xmlns:mc="http://schemas.openxmlformats.org/markup-compatibility/2006">
          <mc:Choice Requires="x14">
            <control shapeId="4381" r:id="rId65" name="Check Box 285">
              <controlPr defaultSize="0" autoFill="0" autoLine="0" autoPict="0">
                <anchor moveWithCells="1">
                  <from>
                    <xdr:col>6</xdr:col>
                    <xdr:colOff>1026543</xdr:colOff>
                    <xdr:row>51</xdr:row>
                    <xdr:rowOff>112143</xdr:rowOff>
                  </from>
                  <to>
                    <xdr:col>7</xdr:col>
                    <xdr:colOff>146649</xdr:colOff>
                    <xdr:row>53</xdr:row>
                    <xdr:rowOff>25879</xdr:rowOff>
                  </to>
                </anchor>
              </controlPr>
            </control>
          </mc:Choice>
        </mc:AlternateContent>
        <mc:AlternateContent xmlns:mc="http://schemas.openxmlformats.org/markup-compatibility/2006">
          <mc:Choice Requires="x14">
            <control shapeId="4382" r:id="rId66" name="Check Box 286">
              <controlPr defaultSize="0" autoFill="0" autoLine="0" autoPict="0">
                <anchor moveWithCells="1">
                  <from>
                    <xdr:col>6</xdr:col>
                    <xdr:colOff>1026543</xdr:colOff>
                    <xdr:row>51</xdr:row>
                    <xdr:rowOff>112143</xdr:rowOff>
                  </from>
                  <to>
                    <xdr:col>7</xdr:col>
                    <xdr:colOff>146649</xdr:colOff>
                    <xdr:row>53</xdr:row>
                    <xdr:rowOff>25879</xdr:rowOff>
                  </to>
                </anchor>
              </controlPr>
            </control>
          </mc:Choice>
        </mc:AlternateContent>
        <mc:AlternateContent xmlns:mc="http://schemas.openxmlformats.org/markup-compatibility/2006">
          <mc:Choice Requires="x14">
            <control shapeId="4383" r:id="rId67" name="Check Box 287">
              <controlPr defaultSize="0" autoFill="0" autoLine="0" autoPict="0">
                <anchor moveWithCells="1">
                  <from>
                    <xdr:col>6</xdr:col>
                    <xdr:colOff>1026543</xdr:colOff>
                    <xdr:row>52</xdr:row>
                    <xdr:rowOff>112143</xdr:rowOff>
                  </from>
                  <to>
                    <xdr:col>7</xdr:col>
                    <xdr:colOff>146649</xdr:colOff>
                    <xdr:row>54</xdr:row>
                    <xdr:rowOff>25879</xdr:rowOff>
                  </to>
                </anchor>
              </controlPr>
            </control>
          </mc:Choice>
        </mc:AlternateContent>
        <mc:AlternateContent xmlns:mc="http://schemas.openxmlformats.org/markup-compatibility/2006">
          <mc:Choice Requires="x14">
            <control shapeId="4384" r:id="rId68" name="Check Box 288">
              <controlPr defaultSize="0" autoFill="0" autoLine="0" autoPict="0">
                <anchor moveWithCells="1">
                  <from>
                    <xdr:col>6</xdr:col>
                    <xdr:colOff>1026543</xdr:colOff>
                    <xdr:row>52</xdr:row>
                    <xdr:rowOff>112143</xdr:rowOff>
                  </from>
                  <to>
                    <xdr:col>7</xdr:col>
                    <xdr:colOff>146649</xdr:colOff>
                    <xdr:row>54</xdr:row>
                    <xdr:rowOff>25879</xdr:rowOff>
                  </to>
                </anchor>
              </controlPr>
            </control>
          </mc:Choice>
        </mc:AlternateContent>
        <mc:AlternateContent xmlns:mc="http://schemas.openxmlformats.org/markup-compatibility/2006">
          <mc:Choice Requires="x14">
            <control shapeId="4385" r:id="rId69" name="Check Box 289">
              <controlPr defaultSize="0" autoFill="0" autoLine="0" autoPict="0">
                <anchor moveWithCells="1">
                  <from>
                    <xdr:col>6</xdr:col>
                    <xdr:colOff>1026543</xdr:colOff>
                    <xdr:row>53</xdr:row>
                    <xdr:rowOff>112143</xdr:rowOff>
                  </from>
                  <to>
                    <xdr:col>7</xdr:col>
                    <xdr:colOff>146649</xdr:colOff>
                    <xdr:row>55</xdr:row>
                    <xdr:rowOff>25879</xdr:rowOff>
                  </to>
                </anchor>
              </controlPr>
            </control>
          </mc:Choice>
        </mc:AlternateContent>
        <mc:AlternateContent xmlns:mc="http://schemas.openxmlformats.org/markup-compatibility/2006">
          <mc:Choice Requires="x14">
            <control shapeId="4386" r:id="rId70" name="Check Box 290">
              <controlPr defaultSize="0" autoFill="0" autoLine="0" autoPict="0">
                <anchor moveWithCells="1">
                  <from>
                    <xdr:col>6</xdr:col>
                    <xdr:colOff>1026543</xdr:colOff>
                    <xdr:row>53</xdr:row>
                    <xdr:rowOff>112143</xdr:rowOff>
                  </from>
                  <to>
                    <xdr:col>7</xdr:col>
                    <xdr:colOff>146649</xdr:colOff>
                    <xdr:row>55</xdr:row>
                    <xdr:rowOff>25879</xdr:rowOff>
                  </to>
                </anchor>
              </controlPr>
            </control>
          </mc:Choice>
        </mc:AlternateContent>
        <mc:AlternateContent xmlns:mc="http://schemas.openxmlformats.org/markup-compatibility/2006">
          <mc:Choice Requires="x14">
            <control shapeId="4462" r:id="rId71" name="Check Box 366">
              <controlPr defaultSize="0" autoFill="0" autoLine="0" autoPict="0">
                <anchor moveWithCells="1">
                  <from>
                    <xdr:col>6</xdr:col>
                    <xdr:colOff>1026543</xdr:colOff>
                    <xdr:row>40</xdr:row>
                    <xdr:rowOff>112143</xdr:rowOff>
                  </from>
                  <to>
                    <xdr:col>7</xdr:col>
                    <xdr:colOff>146649</xdr:colOff>
                    <xdr:row>42</xdr:row>
                    <xdr:rowOff>25879</xdr:rowOff>
                  </to>
                </anchor>
              </controlPr>
            </control>
          </mc:Choice>
        </mc:AlternateContent>
        <mc:AlternateContent xmlns:mc="http://schemas.openxmlformats.org/markup-compatibility/2006">
          <mc:Choice Requires="x14">
            <control shapeId="4463" r:id="rId72" name="Check Box 367">
              <controlPr defaultSize="0" autoFill="0" autoLine="0" autoPict="0">
                <anchor moveWithCells="1">
                  <from>
                    <xdr:col>6</xdr:col>
                    <xdr:colOff>1026543</xdr:colOff>
                    <xdr:row>40</xdr:row>
                    <xdr:rowOff>112143</xdr:rowOff>
                  </from>
                  <to>
                    <xdr:col>7</xdr:col>
                    <xdr:colOff>146649</xdr:colOff>
                    <xdr:row>42</xdr:row>
                    <xdr:rowOff>25879</xdr:rowOff>
                  </to>
                </anchor>
              </controlPr>
            </control>
          </mc:Choice>
        </mc:AlternateContent>
        <mc:AlternateContent xmlns:mc="http://schemas.openxmlformats.org/markup-compatibility/2006">
          <mc:Choice Requires="x14">
            <control shapeId="4467" r:id="rId73" name="Check Box 371">
              <controlPr defaultSize="0" autoFill="0" autoLine="0" autoPict="0">
                <anchor moveWithCells="1">
                  <from>
                    <xdr:col>6</xdr:col>
                    <xdr:colOff>1026543</xdr:colOff>
                    <xdr:row>28</xdr:row>
                    <xdr:rowOff>112143</xdr:rowOff>
                  </from>
                  <to>
                    <xdr:col>7</xdr:col>
                    <xdr:colOff>146649</xdr:colOff>
                    <xdr:row>30</xdr:row>
                    <xdr:rowOff>25879</xdr:rowOff>
                  </to>
                </anchor>
              </controlPr>
            </control>
          </mc:Choice>
        </mc:AlternateContent>
        <mc:AlternateContent xmlns:mc="http://schemas.openxmlformats.org/markup-compatibility/2006">
          <mc:Choice Requires="x14">
            <control shapeId="4468" r:id="rId74" name="Check Box 372">
              <controlPr defaultSize="0" autoFill="0" autoLine="0" autoPict="0">
                <anchor moveWithCells="1">
                  <from>
                    <xdr:col>6</xdr:col>
                    <xdr:colOff>1026543</xdr:colOff>
                    <xdr:row>28</xdr:row>
                    <xdr:rowOff>112143</xdr:rowOff>
                  </from>
                  <to>
                    <xdr:col>7</xdr:col>
                    <xdr:colOff>146649</xdr:colOff>
                    <xdr:row>30</xdr:row>
                    <xdr:rowOff>25879</xdr:rowOff>
                  </to>
                </anchor>
              </controlPr>
            </control>
          </mc:Choice>
        </mc:AlternateContent>
        <mc:AlternateContent xmlns:mc="http://schemas.openxmlformats.org/markup-compatibility/2006">
          <mc:Choice Requires="x14">
            <control shapeId="4469" r:id="rId75" name="Check Box 373">
              <controlPr defaultSize="0" autoFill="0" autoLine="0" autoPict="0">
                <anchor moveWithCells="1">
                  <from>
                    <xdr:col>6</xdr:col>
                    <xdr:colOff>1026543</xdr:colOff>
                    <xdr:row>28</xdr:row>
                    <xdr:rowOff>112143</xdr:rowOff>
                  </from>
                  <to>
                    <xdr:col>7</xdr:col>
                    <xdr:colOff>146649</xdr:colOff>
                    <xdr:row>30</xdr:row>
                    <xdr:rowOff>25879</xdr:rowOff>
                  </to>
                </anchor>
              </controlPr>
            </control>
          </mc:Choice>
        </mc:AlternateContent>
        <mc:AlternateContent xmlns:mc="http://schemas.openxmlformats.org/markup-compatibility/2006">
          <mc:Choice Requires="x14">
            <control shapeId="4470" r:id="rId76" name="Check Box 374">
              <controlPr defaultSize="0" autoFill="0" autoLine="0" autoPict="0">
                <anchor moveWithCells="1">
                  <from>
                    <xdr:col>6</xdr:col>
                    <xdr:colOff>1026543</xdr:colOff>
                    <xdr:row>28</xdr:row>
                    <xdr:rowOff>112143</xdr:rowOff>
                  </from>
                  <to>
                    <xdr:col>7</xdr:col>
                    <xdr:colOff>146649</xdr:colOff>
                    <xdr:row>30</xdr:row>
                    <xdr:rowOff>25879</xdr:rowOff>
                  </to>
                </anchor>
              </controlPr>
            </control>
          </mc:Choice>
        </mc:AlternateContent>
        <mc:AlternateContent xmlns:mc="http://schemas.openxmlformats.org/markup-compatibility/2006">
          <mc:Choice Requires="x14">
            <control shapeId="4471" r:id="rId77" name="Check Box 375">
              <controlPr defaultSize="0" autoFill="0" autoLine="0" autoPict="0">
                <anchor moveWithCells="1">
                  <from>
                    <xdr:col>6</xdr:col>
                    <xdr:colOff>1026543</xdr:colOff>
                    <xdr:row>14</xdr:row>
                    <xdr:rowOff>112143</xdr:rowOff>
                  </from>
                  <to>
                    <xdr:col>7</xdr:col>
                    <xdr:colOff>146649</xdr:colOff>
                    <xdr:row>16</xdr:row>
                    <xdr:rowOff>25879</xdr:rowOff>
                  </to>
                </anchor>
              </controlPr>
            </control>
          </mc:Choice>
        </mc:AlternateContent>
        <mc:AlternateContent xmlns:mc="http://schemas.openxmlformats.org/markup-compatibility/2006">
          <mc:Choice Requires="x14">
            <control shapeId="4472" r:id="rId78" name="Check Box 376">
              <controlPr defaultSize="0" autoFill="0" autoLine="0" autoPict="0">
                <anchor moveWithCells="1">
                  <from>
                    <xdr:col>6</xdr:col>
                    <xdr:colOff>1026543</xdr:colOff>
                    <xdr:row>14</xdr:row>
                    <xdr:rowOff>112143</xdr:rowOff>
                  </from>
                  <to>
                    <xdr:col>7</xdr:col>
                    <xdr:colOff>146649</xdr:colOff>
                    <xdr:row>16</xdr:row>
                    <xdr:rowOff>25879</xdr:rowOff>
                  </to>
                </anchor>
              </controlPr>
            </control>
          </mc:Choice>
        </mc:AlternateContent>
        <mc:AlternateContent xmlns:mc="http://schemas.openxmlformats.org/markup-compatibility/2006">
          <mc:Choice Requires="x14">
            <control shapeId="4473" r:id="rId79" name="Check Box 377">
              <controlPr defaultSize="0" autoFill="0" autoLine="0" autoPict="0">
                <anchor moveWithCells="1">
                  <from>
                    <xdr:col>6</xdr:col>
                    <xdr:colOff>1026543</xdr:colOff>
                    <xdr:row>15</xdr:row>
                    <xdr:rowOff>112143</xdr:rowOff>
                  </from>
                  <to>
                    <xdr:col>7</xdr:col>
                    <xdr:colOff>146649</xdr:colOff>
                    <xdr:row>17</xdr:row>
                    <xdr:rowOff>25879</xdr:rowOff>
                  </to>
                </anchor>
              </controlPr>
            </control>
          </mc:Choice>
        </mc:AlternateContent>
        <mc:AlternateContent xmlns:mc="http://schemas.openxmlformats.org/markup-compatibility/2006">
          <mc:Choice Requires="x14">
            <control shapeId="4474" r:id="rId80" name="Check Box 378">
              <controlPr defaultSize="0" autoFill="0" autoLine="0" autoPict="0">
                <anchor moveWithCells="1">
                  <from>
                    <xdr:col>6</xdr:col>
                    <xdr:colOff>1026543</xdr:colOff>
                    <xdr:row>15</xdr:row>
                    <xdr:rowOff>112143</xdr:rowOff>
                  </from>
                  <to>
                    <xdr:col>7</xdr:col>
                    <xdr:colOff>146649</xdr:colOff>
                    <xdr:row>17</xdr:row>
                    <xdr:rowOff>25879</xdr:rowOff>
                  </to>
                </anchor>
              </controlPr>
            </control>
          </mc:Choice>
        </mc:AlternateContent>
        <mc:AlternateContent xmlns:mc="http://schemas.openxmlformats.org/markup-compatibility/2006">
          <mc:Choice Requires="x14">
            <control shapeId="4479" r:id="rId81" name="Check Box 383">
              <controlPr defaultSize="0" autoFill="0" autoLine="0" autoPict="0">
                <anchor moveWithCells="1">
                  <from>
                    <xdr:col>6</xdr:col>
                    <xdr:colOff>1026543</xdr:colOff>
                    <xdr:row>22</xdr:row>
                    <xdr:rowOff>112143</xdr:rowOff>
                  </from>
                  <to>
                    <xdr:col>7</xdr:col>
                    <xdr:colOff>146649</xdr:colOff>
                    <xdr:row>24</xdr:row>
                    <xdr:rowOff>25879</xdr:rowOff>
                  </to>
                </anchor>
              </controlPr>
            </control>
          </mc:Choice>
        </mc:AlternateContent>
        <mc:AlternateContent xmlns:mc="http://schemas.openxmlformats.org/markup-compatibility/2006">
          <mc:Choice Requires="x14">
            <control shapeId="4480" r:id="rId82" name="Check Box 384">
              <controlPr defaultSize="0" autoFill="0" autoLine="0" autoPict="0">
                <anchor moveWithCells="1">
                  <from>
                    <xdr:col>6</xdr:col>
                    <xdr:colOff>1026543</xdr:colOff>
                    <xdr:row>22</xdr:row>
                    <xdr:rowOff>112143</xdr:rowOff>
                  </from>
                  <to>
                    <xdr:col>7</xdr:col>
                    <xdr:colOff>146649</xdr:colOff>
                    <xdr:row>24</xdr:row>
                    <xdr:rowOff>25879</xdr:rowOff>
                  </to>
                </anchor>
              </controlPr>
            </control>
          </mc:Choice>
        </mc:AlternateContent>
        <mc:AlternateContent xmlns:mc="http://schemas.openxmlformats.org/markup-compatibility/2006">
          <mc:Choice Requires="x14">
            <control shapeId="4481" r:id="rId83" name="Check Box 385">
              <controlPr defaultSize="0" autoFill="0" autoLine="0" autoPict="0">
                <anchor moveWithCells="1">
                  <from>
                    <xdr:col>6</xdr:col>
                    <xdr:colOff>1026543</xdr:colOff>
                    <xdr:row>23</xdr:row>
                    <xdr:rowOff>112143</xdr:rowOff>
                  </from>
                  <to>
                    <xdr:col>7</xdr:col>
                    <xdr:colOff>146649</xdr:colOff>
                    <xdr:row>25</xdr:row>
                    <xdr:rowOff>25879</xdr:rowOff>
                  </to>
                </anchor>
              </controlPr>
            </control>
          </mc:Choice>
        </mc:AlternateContent>
        <mc:AlternateContent xmlns:mc="http://schemas.openxmlformats.org/markup-compatibility/2006">
          <mc:Choice Requires="x14">
            <control shapeId="4482" r:id="rId84" name="Check Box 386">
              <controlPr defaultSize="0" autoFill="0" autoLine="0" autoPict="0">
                <anchor moveWithCells="1">
                  <from>
                    <xdr:col>6</xdr:col>
                    <xdr:colOff>1026543</xdr:colOff>
                    <xdr:row>23</xdr:row>
                    <xdr:rowOff>112143</xdr:rowOff>
                  </from>
                  <to>
                    <xdr:col>7</xdr:col>
                    <xdr:colOff>146649</xdr:colOff>
                    <xdr:row>25</xdr:row>
                    <xdr:rowOff>25879</xdr:rowOff>
                  </to>
                </anchor>
              </controlPr>
            </control>
          </mc:Choice>
        </mc:AlternateContent>
        <mc:AlternateContent xmlns:mc="http://schemas.openxmlformats.org/markup-compatibility/2006">
          <mc:Choice Requires="x14">
            <control shapeId="4483" r:id="rId85" name="Check Box 387">
              <controlPr defaultSize="0" autoFill="0" autoLine="0" autoPict="0">
                <anchor moveWithCells="1">
                  <from>
                    <xdr:col>6</xdr:col>
                    <xdr:colOff>1026543</xdr:colOff>
                    <xdr:row>24</xdr:row>
                    <xdr:rowOff>112143</xdr:rowOff>
                  </from>
                  <to>
                    <xdr:col>7</xdr:col>
                    <xdr:colOff>146649</xdr:colOff>
                    <xdr:row>26</xdr:row>
                    <xdr:rowOff>25879</xdr:rowOff>
                  </to>
                </anchor>
              </controlPr>
            </control>
          </mc:Choice>
        </mc:AlternateContent>
        <mc:AlternateContent xmlns:mc="http://schemas.openxmlformats.org/markup-compatibility/2006">
          <mc:Choice Requires="x14">
            <control shapeId="4484" r:id="rId86" name="Check Box 388">
              <controlPr defaultSize="0" autoFill="0" autoLine="0" autoPict="0">
                <anchor moveWithCells="1">
                  <from>
                    <xdr:col>6</xdr:col>
                    <xdr:colOff>1026543</xdr:colOff>
                    <xdr:row>24</xdr:row>
                    <xdr:rowOff>112143</xdr:rowOff>
                  </from>
                  <to>
                    <xdr:col>7</xdr:col>
                    <xdr:colOff>146649</xdr:colOff>
                    <xdr:row>26</xdr:row>
                    <xdr:rowOff>25879</xdr:rowOff>
                  </to>
                </anchor>
              </controlPr>
            </control>
          </mc:Choice>
        </mc:AlternateContent>
        <mc:AlternateContent xmlns:mc="http://schemas.openxmlformats.org/markup-compatibility/2006">
          <mc:Choice Requires="x14">
            <control shapeId="4485" r:id="rId87" name="Check Box 389">
              <controlPr defaultSize="0" autoFill="0" autoLine="0" autoPict="0">
                <anchor moveWithCells="1">
                  <from>
                    <xdr:col>6</xdr:col>
                    <xdr:colOff>1026543</xdr:colOff>
                    <xdr:row>25</xdr:row>
                    <xdr:rowOff>112143</xdr:rowOff>
                  </from>
                  <to>
                    <xdr:col>7</xdr:col>
                    <xdr:colOff>146649</xdr:colOff>
                    <xdr:row>27</xdr:row>
                    <xdr:rowOff>25879</xdr:rowOff>
                  </to>
                </anchor>
              </controlPr>
            </control>
          </mc:Choice>
        </mc:AlternateContent>
        <mc:AlternateContent xmlns:mc="http://schemas.openxmlformats.org/markup-compatibility/2006">
          <mc:Choice Requires="x14">
            <control shapeId="4486" r:id="rId88" name="Check Box 390">
              <controlPr defaultSize="0" autoFill="0" autoLine="0" autoPict="0">
                <anchor moveWithCells="1">
                  <from>
                    <xdr:col>6</xdr:col>
                    <xdr:colOff>1026543</xdr:colOff>
                    <xdr:row>25</xdr:row>
                    <xdr:rowOff>112143</xdr:rowOff>
                  </from>
                  <to>
                    <xdr:col>7</xdr:col>
                    <xdr:colOff>146649</xdr:colOff>
                    <xdr:row>27</xdr:row>
                    <xdr:rowOff>25879</xdr:rowOff>
                  </to>
                </anchor>
              </controlPr>
            </control>
          </mc:Choice>
        </mc:AlternateContent>
        <mc:AlternateContent xmlns:mc="http://schemas.openxmlformats.org/markup-compatibility/2006">
          <mc:Choice Requires="x14">
            <control shapeId="4487" r:id="rId89" name="Check Box 391">
              <controlPr defaultSize="0" autoFill="0" autoLine="0" autoPict="0">
                <anchor moveWithCells="1">
                  <from>
                    <xdr:col>6</xdr:col>
                    <xdr:colOff>1026543</xdr:colOff>
                    <xdr:row>27</xdr:row>
                    <xdr:rowOff>112143</xdr:rowOff>
                  </from>
                  <to>
                    <xdr:col>7</xdr:col>
                    <xdr:colOff>146649</xdr:colOff>
                    <xdr:row>29</xdr:row>
                    <xdr:rowOff>25879</xdr:rowOff>
                  </to>
                </anchor>
              </controlPr>
            </control>
          </mc:Choice>
        </mc:AlternateContent>
        <mc:AlternateContent xmlns:mc="http://schemas.openxmlformats.org/markup-compatibility/2006">
          <mc:Choice Requires="x14">
            <control shapeId="4488" r:id="rId90" name="Check Box 392">
              <controlPr defaultSize="0" autoFill="0" autoLine="0" autoPict="0">
                <anchor moveWithCells="1">
                  <from>
                    <xdr:col>6</xdr:col>
                    <xdr:colOff>1026543</xdr:colOff>
                    <xdr:row>27</xdr:row>
                    <xdr:rowOff>112143</xdr:rowOff>
                  </from>
                  <to>
                    <xdr:col>7</xdr:col>
                    <xdr:colOff>146649</xdr:colOff>
                    <xdr:row>29</xdr:row>
                    <xdr:rowOff>25879</xdr:rowOff>
                  </to>
                </anchor>
              </controlPr>
            </control>
          </mc:Choice>
        </mc:AlternateContent>
        <mc:AlternateContent xmlns:mc="http://schemas.openxmlformats.org/markup-compatibility/2006">
          <mc:Choice Requires="x14">
            <control shapeId="4489" r:id="rId91" name="Check Box 393">
              <controlPr defaultSize="0" autoFill="0" autoLine="0" autoPict="0">
                <anchor moveWithCells="1">
                  <from>
                    <xdr:col>6</xdr:col>
                    <xdr:colOff>1026543</xdr:colOff>
                    <xdr:row>28</xdr:row>
                    <xdr:rowOff>112143</xdr:rowOff>
                  </from>
                  <to>
                    <xdr:col>7</xdr:col>
                    <xdr:colOff>146649</xdr:colOff>
                    <xdr:row>30</xdr:row>
                    <xdr:rowOff>25879</xdr:rowOff>
                  </to>
                </anchor>
              </controlPr>
            </control>
          </mc:Choice>
        </mc:AlternateContent>
        <mc:AlternateContent xmlns:mc="http://schemas.openxmlformats.org/markup-compatibility/2006">
          <mc:Choice Requires="x14">
            <control shapeId="4490" r:id="rId92" name="Check Box 394">
              <controlPr defaultSize="0" autoFill="0" autoLine="0" autoPict="0">
                <anchor moveWithCells="1">
                  <from>
                    <xdr:col>6</xdr:col>
                    <xdr:colOff>1026543</xdr:colOff>
                    <xdr:row>28</xdr:row>
                    <xdr:rowOff>112143</xdr:rowOff>
                  </from>
                  <to>
                    <xdr:col>7</xdr:col>
                    <xdr:colOff>146649</xdr:colOff>
                    <xdr:row>30</xdr:row>
                    <xdr:rowOff>25879</xdr:rowOff>
                  </to>
                </anchor>
              </controlPr>
            </control>
          </mc:Choice>
        </mc:AlternateContent>
        <mc:AlternateContent xmlns:mc="http://schemas.openxmlformats.org/markup-compatibility/2006">
          <mc:Choice Requires="x14">
            <control shapeId="4491" r:id="rId93" name="Check Box 395">
              <controlPr defaultSize="0" autoFill="0" autoLine="0" autoPict="0">
                <anchor moveWithCells="1">
                  <from>
                    <xdr:col>6</xdr:col>
                    <xdr:colOff>1026543</xdr:colOff>
                    <xdr:row>29</xdr:row>
                    <xdr:rowOff>112143</xdr:rowOff>
                  </from>
                  <to>
                    <xdr:col>7</xdr:col>
                    <xdr:colOff>146649</xdr:colOff>
                    <xdr:row>31</xdr:row>
                    <xdr:rowOff>25879</xdr:rowOff>
                  </to>
                </anchor>
              </controlPr>
            </control>
          </mc:Choice>
        </mc:AlternateContent>
        <mc:AlternateContent xmlns:mc="http://schemas.openxmlformats.org/markup-compatibility/2006">
          <mc:Choice Requires="x14">
            <control shapeId="4492" r:id="rId94" name="Check Box 396">
              <controlPr defaultSize="0" autoFill="0" autoLine="0" autoPict="0">
                <anchor moveWithCells="1">
                  <from>
                    <xdr:col>6</xdr:col>
                    <xdr:colOff>1026543</xdr:colOff>
                    <xdr:row>29</xdr:row>
                    <xdr:rowOff>112143</xdr:rowOff>
                  </from>
                  <to>
                    <xdr:col>7</xdr:col>
                    <xdr:colOff>146649</xdr:colOff>
                    <xdr:row>31</xdr:row>
                    <xdr:rowOff>25879</xdr:rowOff>
                  </to>
                </anchor>
              </controlPr>
            </control>
          </mc:Choice>
        </mc:AlternateContent>
        <mc:AlternateContent xmlns:mc="http://schemas.openxmlformats.org/markup-compatibility/2006">
          <mc:Choice Requires="x14">
            <control shapeId="4493" r:id="rId95" name="Check Box 397">
              <controlPr defaultSize="0" autoFill="0" autoLine="0" autoPict="0">
                <anchor moveWithCells="1">
                  <from>
                    <xdr:col>6</xdr:col>
                    <xdr:colOff>1026543</xdr:colOff>
                    <xdr:row>30</xdr:row>
                    <xdr:rowOff>112143</xdr:rowOff>
                  </from>
                  <to>
                    <xdr:col>7</xdr:col>
                    <xdr:colOff>146649</xdr:colOff>
                    <xdr:row>32</xdr:row>
                    <xdr:rowOff>25879</xdr:rowOff>
                  </to>
                </anchor>
              </controlPr>
            </control>
          </mc:Choice>
        </mc:AlternateContent>
        <mc:AlternateContent xmlns:mc="http://schemas.openxmlformats.org/markup-compatibility/2006">
          <mc:Choice Requires="x14">
            <control shapeId="4494" r:id="rId96" name="Check Box 398">
              <controlPr defaultSize="0" autoFill="0" autoLine="0" autoPict="0">
                <anchor moveWithCells="1">
                  <from>
                    <xdr:col>6</xdr:col>
                    <xdr:colOff>1026543</xdr:colOff>
                    <xdr:row>30</xdr:row>
                    <xdr:rowOff>112143</xdr:rowOff>
                  </from>
                  <to>
                    <xdr:col>7</xdr:col>
                    <xdr:colOff>146649</xdr:colOff>
                    <xdr:row>32</xdr:row>
                    <xdr:rowOff>25879</xdr:rowOff>
                  </to>
                </anchor>
              </controlPr>
            </control>
          </mc:Choice>
        </mc:AlternateContent>
        <mc:AlternateContent xmlns:mc="http://schemas.openxmlformats.org/markup-compatibility/2006">
          <mc:Choice Requires="x14">
            <control shapeId="4495" r:id="rId97" name="Check Box 399">
              <controlPr defaultSize="0" autoFill="0" autoLine="0" autoPict="0">
                <anchor moveWithCells="1">
                  <from>
                    <xdr:col>6</xdr:col>
                    <xdr:colOff>1026543</xdr:colOff>
                    <xdr:row>31</xdr:row>
                    <xdr:rowOff>112143</xdr:rowOff>
                  </from>
                  <to>
                    <xdr:col>7</xdr:col>
                    <xdr:colOff>146649</xdr:colOff>
                    <xdr:row>33</xdr:row>
                    <xdr:rowOff>25879</xdr:rowOff>
                  </to>
                </anchor>
              </controlPr>
            </control>
          </mc:Choice>
        </mc:AlternateContent>
        <mc:AlternateContent xmlns:mc="http://schemas.openxmlformats.org/markup-compatibility/2006">
          <mc:Choice Requires="x14">
            <control shapeId="4496" r:id="rId98" name="Check Box 400">
              <controlPr defaultSize="0" autoFill="0" autoLine="0" autoPict="0">
                <anchor moveWithCells="1">
                  <from>
                    <xdr:col>6</xdr:col>
                    <xdr:colOff>1026543</xdr:colOff>
                    <xdr:row>31</xdr:row>
                    <xdr:rowOff>112143</xdr:rowOff>
                  </from>
                  <to>
                    <xdr:col>7</xdr:col>
                    <xdr:colOff>146649</xdr:colOff>
                    <xdr:row>33</xdr:row>
                    <xdr:rowOff>25879</xdr:rowOff>
                  </to>
                </anchor>
              </controlPr>
            </control>
          </mc:Choice>
        </mc:AlternateContent>
        <mc:AlternateContent xmlns:mc="http://schemas.openxmlformats.org/markup-compatibility/2006">
          <mc:Choice Requires="x14">
            <control shapeId="4497" r:id="rId99" name="Check Box 401">
              <controlPr defaultSize="0" autoFill="0" autoLine="0" autoPict="0">
                <anchor moveWithCells="1">
                  <from>
                    <xdr:col>6</xdr:col>
                    <xdr:colOff>1026543</xdr:colOff>
                    <xdr:row>32</xdr:row>
                    <xdr:rowOff>112143</xdr:rowOff>
                  </from>
                  <to>
                    <xdr:col>7</xdr:col>
                    <xdr:colOff>146649</xdr:colOff>
                    <xdr:row>34</xdr:row>
                    <xdr:rowOff>25879</xdr:rowOff>
                  </to>
                </anchor>
              </controlPr>
            </control>
          </mc:Choice>
        </mc:AlternateContent>
        <mc:AlternateContent xmlns:mc="http://schemas.openxmlformats.org/markup-compatibility/2006">
          <mc:Choice Requires="x14">
            <control shapeId="4498" r:id="rId100" name="Check Box 402">
              <controlPr defaultSize="0" autoFill="0" autoLine="0" autoPict="0">
                <anchor moveWithCells="1">
                  <from>
                    <xdr:col>6</xdr:col>
                    <xdr:colOff>1026543</xdr:colOff>
                    <xdr:row>32</xdr:row>
                    <xdr:rowOff>112143</xdr:rowOff>
                  </from>
                  <to>
                    <xdr:col>7</xdr:col>
                    <xdr:colOff>146649</xdr:colOff>
                    <xdr:row>34</xdr:row>
                    <xdr:rowOff>25879</xdr:rowOff>
                  </to>
                </anchor>
              </controlPr>
            </control>
          </mc:Choice>
        </mc:AlternateContent>
        <mc:AlternateContent xmlns:mc="http://schemas.openxmlformats.org/markup-compatibility/2006">
          <mc:Choice Requires="x14">
            <control shapeId="4499" r:id="rId101" name="Check Box 403">
              <controlPr defaultSize="0" autoFill="0" autoLine="0" autoPict="0">
                <anchor moveWithCells="1">
                  <from>
                    <xdr:col>6</xdr:col>
                    <xdr:colOff>1026543</xdr:colOff>
                    <xdr:row>34</xdr:row>
                    <xdr:rowOff>112143</xdr:rowOff>
                  </from>
                  <to>
                    <xdr:col>7</xdr:col>
                    <xdr:colOff>146649</xdr:colOff>
                    <xdr:row>36</xdr:row>
                    <xdr:rowOff>25879</xdr:rowOff>
                  </to>
                </anchor>
              </controlPr>
            </control>
          </mc:Choice>
        </mc:AlternateContent>
        <mc:AlternateContent xmlns:mc="http://schemas.openxmlformats.org/markup-compatibility/2006">
          <mc:Choice Requires="x14">
            <control shapeId="4500" r:id="rId102" name="Check Box 404">
              <controlPr defaultSize="0" autoFill="0" autoLine="0" autoPict="0">
                <anchor moveWithCells="1">
                  <from>
                    <xdr:col>6</xdr:col>
                    <xdr:colOff>1026543</xdr:colOff>
                    <xdr:row>34</xdr:row>
                    <xdr:rowOff>112143</xdr:rowOff>
                  </from>
                  <to>
                    <xdr:col>7</xdr:col>
                    <xdr:colOff>146649</xdr:colOff>
                    <xdr:row>36</xdr:row>
                    <xdr:rowOff>25879</xdr:rowOff>
                  </to>
                </anchor>
              </controlPr>
            </control>
          </mc:Choice>
        </mc:AlternateContent>
        <mc:AlternateContent xmlns:mc="http://schemas.openxmlformats.org/markup-compatibility/2006">
          <mc:Choice Requires="x14">
            <control shapeId="4501" r:id="rId103" name="Check Box 405">
              <controlPr defaultSize="0" autoFill="0" autoLine="0" autoPict="0">
                <anchor moveWithCells="1">
                  <from>
                    <xdr:col>6</xdr:col>
                    <xdr:colOff>1026543</xdr:colOff>
                    <xdr:row>35</xdr:row>
                    <xdr:rowOff>112143</xdr:rowOff>
                  </from>
                  <to>
                    <xdr:col>7</xdr:col>
                    <xdr:colOff>146649</xdr:colOff>
                    <xdr:row>37</xdr:row>
                    <xdr:rowOff>25879</xdr:rowOff>
                  </to>
                </anchor>
              </controlPr>
            </control>
          </mc:Choice>
        </mc:AlternateContent>
        <mc:AlternateContent xmlns:mc="http://schemas.openxmlformats.org/markup-compatibility/2006">
          <mc:Choice Requires="x14">
            <control shapeId="4502" r:id="rId104" name="Check Box 406">
              <controlPr defaultSize="0" autoFill="0" autoLine="0" autoPict="0">
                <anchor moveWithCells="1">
                  <from>
                    <xdr:col>6</xdr:col>
                    <xdr:colOff>1026543</xdr:colOff>
                    <xdr:row>35</xdr:row>
                    <xdr:rowOff>112143</xdr:rowOff>
                  </from>
                  <to>
                    <xdr:col>7</xdr:col>
                    <xdr:colOff>146649</xdr:colOff>
                    <xdr:row>37</xdr:row>
                    <xdr:rowOff>25879</xdr:rowOff>
                  </to>
                </anchor>
              </controlPr>
            </control>
          </mc:Choice>
        </mc:AlternateContent>
        <mc:AlternateContent xmlns:mc="http://schemas.openxmlformats.org/markup-compatibility/2006">
          <mc:Choice Requires="x14">
            <control shapeId="4503" r:id="rId105" name="Check Box 407">
              <controlPr defaultSize="0" autoFill="0" autoLine="0" autoPict="0">
                <anchor moveWithCells="1">
                  <from>
                    <xdr:col>6</xdr:col>
                    <xdr:colOff>1026543</xdr:colOff>
                    <xdr:row>36</xdr:row>
                    <xdr:rowOff>112143</xdr:rowOff>
                  </from>
                  <to>
                    <xdr:col>7</xdr:col>
                    <xdr:colOff>146649</xdr:colOff>
                    <xdr:row>38</xdr:row>
                    <xdr:rowOff>25879</xdr:rowOff>
                  </to>
                </anchor>
              </controlPr>
            </control>
          </mc:Choice>
        </mc:AlternateContent>
        <mc:AlternateContent xmlns:mc="http://schemas.openxmlformats.org/markup-compatibility/2006">
          <mc:Choice Requires="x14">
            <control shapeId="4504" r:id="rId106" name="Check Box 408">
              <controlPr defaultSize="0" autoFill="0" autoLine="0" autoPict="0">
                <anchor moveWithCells="1">
                  <from>
                    <xdr:col>6</xdr:col>
                    <xdr:colOff>1026543</xdr:colOff>
                    <xdr:row>36</xdr:row>
                    <xdr:rowOff>112143</xdr:rowOff>
                  </from>
                  <to>
                    <xdr:col>7</xdr:col>
                    <xdr:colOff>146649</xdr:colOff>
                    <xdr:row>38</xdr:row>
                    <xdr:rowOff>25879</xdr:rowOff>
                  </to>
                </anchor>
              </controlPr>
            </control>
          </mc:Choice>
        </mc:AlternateContent>
        <mc:AlternateContent xmlns:mc="http://schemas.openxmlformats.org/markup-compatibility/2006">
          <mc:Choice Requires="x14">
            <control shapeId="4505" r:id="rId107" name="Check Box 409">
              <controlPr defaultSize="0" autoFill="0" autoLine="0" autoPict="0">
                <anchor moveWithCells="1">
                  <from>
                    <xdr:col>6</xdr:col>
                    <xdr:colOff>1026543</xdr:colOff>
                    <xdr:row>37</xdr:row>
                    <xdr:rowOff>112143</xdr:rowOff>
                  </from>
                  <to>
                    <xdr:col>7</xdr:col>
                    <xdr:colOff>146649</xdr:colOff>
                    <xdr:row>39</xdr:row>
                    <xdr:rowOff>25879</xdr:rowOff>
                  </to>
                </anchor>
              </controlPr>
            </control>
          </mc:Choice>
        </mc:AlternateContent>
        <mc:AlternateContent xmlns:mc="http://schemas.openxmlformats.org/markup-compatibility/2006">
          <mc:Choice Requires="x14">
            <control shapeId="4506" r:id="rId108" name="Check Box 410">
              <controlPr defaultSize="0" autoFill="0" autoLine="0" autoPict="0">
                <anchor moveWithCells="1">
                  <from>
                    <xdr:col>6</xdr:col>
                    <xdr:colOff>1026543</xdr:colOff>
                    <xdr:row>37</xdr:row>
                    <xdr:rowOff>112143</xdr:rowOff>
                  </from>
                  <to>
                    <xdr:col>7</xdr:col>
                    <xdr:colOff>146649</xdr:colOff>
                    <xdr:row>39</xdr:row>
                    <xdr:rowOff>25879</xdr:rowOff>
                  </to>
                </anchor>
              </controlPr>
            </control>
          </mc:Choice>
        </mc:AlternateContent>
        <mc:AlternateContent xmlns:mc="http://schemas.openxmlformats.org/markup-compatibility/2006">
          <mc:Choice Requires="x14">
            <control shapeId="4507" r:id="rId109" name="Check Box 411">
              <controlPr defaultSize="0" autoFill="0" autoLine="0" autoPict="0">
                <anchor moveWithCells="1">
                  <from>
                    <xdr:col>6</xdr:col>
                    <xdr:colOff>1026543</xdr:colOff>
                    <xdr:row>38</xdr:row>
                    <xdr:rowOff>112143</xdr:rowOff>
                  </from>
                  <to>
                    <xdr:col>7</xdr:col>
                    <xdr:colOff>146649</xdr:colOff>
                    <xdr:row>40</xdr:row>
                    <xdr:rowOff>25879</xdr:rowOff>
                  </to>
                </anchor>
              </controlPr>
            </control>
          </mc:Choice>
        </mc:AlternateContent>
        <mc:AlternateContent xmlns:mc="http://schemas.openxmlformats.org/markup-compatibility/2006">
          <mc:Choice Requires="x14">
            <control shapeId="4508" r:id="rId110" name="Check Box 412">
              <controlPr defaultSize="0" autoFill="0" autoLine="0" autoPict="0">
                <anchor moveWithCells="1">
                  <from>
                    <xdr:col>6</xdr:col>
                    <xdr:colOff>1026543</xdr:colOff>
                    <xdr:row>38</xdr:row>
                    <xdr:rowOff>112143</xdr:rowOff>
                  </from>
                  <to>
                    <xdr:col>7</xdr:col>
                    <xdr:colOff>146649</xdr:colOff>
                    <xdr:row>40</xdr:row>
                    <xdr:rowOff>25879</xdr:rowOff>
                  </to>
                </anchor>
              </controlPr>
            </control>
          </mc:Choice>
        </mc:AlternateContent>
        <mc:AlternateContent xmlns:mc="http://schemas.openxmlformats.org/markup-compatibility/2006">
          <mc:Choice Requires="x14">
            <control shapeId="4509" r:id="rId111" name="Check Box 413">
              <controlPr defaultSize="0" autoFill="0" autoLine="0" autoPict="0">
                <anchor moveWithCells="1">
                  <from>
                    <xdr:col>6</xdr:col>
                    <xdr:colOff>1026543</xdr:colOff>
                    <xdr:row>39</xdr:row>
                    <xdr:rowOff>112143</xdr:rowOff>
                  </from>
                  <to>
                    <xdr:col>7</xdr:col>
                    <xdr:colOff>146649</xdr:colOff>
                    <xdr:row>41</xdr:row>
                    <xdr:rowOff>25879</xdr:rowOff>
                  </to>
                </anchor>
              </controlPr>
            </control>
          </mc:Choice>
        </mc:AlternateContent>
        <mc:AlternateContent xmlns:mc="http://schemas.openxmlformats.org/markup-compatibility/2006">
          <mc:Choice Requires="x14">
            <control shapeId="4510" r:id="rId112" name="Check Box 414">
              <controlPr defaultSize="0" autoFill="0" autoLine="0" autoPict="0">
                <anchor moveWithCells="1">
                  <from>
                    <xdr:col>6</xdr:col>
                    <xdr:colOff>1026543</xdr:colOff>
                    <xdr:row>39</xdr:row>
                    <xdr:rowOff>112143</xdr:rowOff>
                  </from>
                  <to>
                    <xdr:col>7</xdr:col>
                    <xdr:colOff>146649</xdr:colOff>
                    <xdr:row>41</xdr:row>
                    <xdr:rowOff>25879</xdr:rowOff>
                  </to>
                </anchor>
              </controlPr>
            </control>
          </mc:Choice>
        </mc:AlternateContent>
        <mc:AlternateContent xmlns:mc="http://schemas.openxmlformats.org/markup-compatibility/2006">
          <mc:Choice Requires="x14">
            <control shapeId="4511" r:id="rId113" name="Check Box 415">
              <controlPr defaultSize="0" autoFill="0" autoLine="0" autoPict="0">
                <anchor moveWithCells="1">
                  <from>
                    <xdr:col>6</xdr:col>
                    <xdr:colOff>1026543</xdr:colOff>
                    <xdr:row>40</xdr:row>
                    <xdr:rowOff>112143</xdr:rowOff>
                  </from>
                  <to>
                    <xdr:col>7</xdr:col>
                    <xdr:colOff>146649</xdr:colOff>
                    <xdr:row>42</xdr:row>
                    <xdr:rowOff>25879</xdr:rowOff>
                  </to>
                </anchor>
              </controlPr>
            </control>
          </mc:Choice>
        </mc:AlternateContent>
        <mc:AlternateContent xmlns:mc="http://schemas.openxmlformats.org/markup-compatibility/2006">
          <mc:Choice Requires="x14">
            <control shapeId="4512" r:id="rId114" name="Check Box 416">
              <controlPr defaultSize="0" autoFill="0" autoLine="0" autoPict="0">
                <anchor moveWithCells="1">
                  <from>
                    <xdr:col>6</xdr:col>
                    <xdr:colOff>1026543</xdr:colOff>
                    <xdr:row>40</xdr:row>
                    <xdr:rowOff>112143</xdr:rowOff>
                  </from>
                  <to>
                    <xdr:col>7</xdr:col>
                    <xdr:colOff>146649</xdr:colOff>
                    <xdr:row>42</xdr:row>
                    <xdr:rowOff>25879</xdr:rowOff>
                  </to>
                </anchor>
              </controlPr>
            </control>
          </mc:Choice>
        </mc:AlternateContent>
        <mc:AlternateContent xmlns:mc="http://schemas.openxmlformats.org/markup-compatibility/2006">
          <mc:Choice Requires="x14">
            <control shapeId="4513" r:id="rId115" name="Check Box 417">
              <controlPr defaultSize="0" autoFill="0" autoLine="0" autoPict="0">
                <anchor moveWithCells="1">
                  <from>
                    <xdr:col>6</xdr:col>
                    <xdr:colOff>1026543</xdr:colOff>
                    <xdr:row>45</xdr:row>
                    <xdr:rowOff>112143</xdr:rowOff>
                  </from>
                  <to>
                    <xdr:col>7</xdr:col>
                    <xdr:colOff>146649</xdr:colOff>
                    <xdr:row>47</xdr:row>
                    <xdr:rowOff>25879</xdr:rowOff>
                  </to>
                </anchor>
              </controlPr>
            </control>
          </mc:Choice>
        </mc:AlternateContent>
        <mc:AlternateContent xmlns:mc="http://schemas.openxmlformats.org/markup-compatibility/2006">
          <mc:Choice Requires="x14">
            <control shapeId="4514" r:id="rId116" name="Check Box 418">
              <controlPr defaultSize="0" autoFill="0" autoLine="0" autoPict="0">
                <anchor moveWithCells="1">
                  <from>
                    <xdr:col>6</xdr:col>
                    <xdr:colOff>1026543</xdr:colOff>
                    <xdr:row>45</xdr:row>
                    <xdr:rowOff>112143</xdr:rowOff>
                  </from>
                  <to>
                    <xdr:col>7</xdr:col>
                    <xdr:colOff>146649</xdr:colOff>
                    <xdr:row>47</xdr:row>
                    <xdr:rowOff>25879</xdr:rowOff>
                  </to>
                </anchor>
              </controlPr>
            </control>
          </mc:Choice>
        </mc:AlternateContent>
        <mc:AlternateContent xmlns:mc="http://schemas.openxmlformats.org/markup-compatibility/2006">
          <mc:Choice Requires="x14">
            <control shapeId="4515" r:id="rId117" name="Check Box 419">
              <controlPr defaultSize="0" autoFill="0" autoLine="0" autoPict="0">
                <anchor moveWithCells="1">
                  <from>
                    <xdr:col>6</xdr:col>
                    <xdr:colOff>1026543</xdr:colOff>
                    <xdr:row>46</xdr:row>
                    <xdr:rowOff>112143</xdr:rowOff>
                  </from>
                  <to>
                    <xdr:col>7</xdr:col>
                    <xdr:colOff>146649</xdr:colOff>
                    <xdr:row>48</xdr:row>
                    <xdr:rowOff>25879</xdr:rowOff>
                  </to>
                </anchor>
              </controlPr>
            </control>
          </mc:Choice>
        </mc:AlternateContent>
        <mc:AlternateContent xmlns:mc="http://schemas.openxmlformats.org/markup-compatibility/2006">
          <mc:Choice Requires="x14">
            <control shapeId="4516" r:id="rId118" name="Check Box 420">
              <controlPr defaultSize="0" autoFill="0" autoLine="0" autoPict="0">
                <anchor moveWithCells="1">
                  <from>
                    <xdr:col>6</xdr:col>
                    <xdr:colOff>1026543</xdr:colOff>
                    <xdr:row>46</xdr:row>
                    <xdr:rowOff>112143</xdr:rowOff>
                  </from>
                  <to>
                    <xdr:col>7</xdr:col>
                    <xdr:colOff>146649</xdr:colOff>
                    <xdr:row>48</xdr:row>
                    <xdr:rowOff>25879</xdr:rowOff>
                  </to>
                </anchor>
              </controlPr>
            </control>
          </mc:Choice>
        </mc:AlternateContent>
        <mc:AlternateContent xmlns:mc="http://schemas.openxmlformats.org/markup-compatibility/2006">
          <mc:Choice Requires="x14">
            <control shapeId="4517" r:id="rId119" name="Check Box 421">
              <controlPr defaultSize="0" autoFill="0" autoLine="0" autoPict="0">
                <anchor moveWithCells="1">
                  <from>
                    <xdr:col>6</xdr:col>
                    <xdr:colOff>1026543</xdr:colOff>
                    <xdr:row>48</xdr:row>
                    <xdr:rowOff>112143</xdr:rowOff>
                  </from>
                  <to>
                    <xdr:col>7</xdr:col>
                    <xdr:colOff>146649</xdr:colOff>
                    <xdr:row>50</xdr:row>
                    <xdr:rowOff>25879</xdr:rowOff>
                  </to>
                </anchor>
              </controlPr>
            </control>
          </mc:Choice>
        </mc:AlternateContent>
        <mc:AlternateContent xmlns:mc="http://schemas.openxmlformats.org/markup-compatibility/2006">
          <mc:Choice Requires="x14">
            <control shapeId="4518" r:id="rId120" name="Check Box 422">
              <controlPr defaultSize="0" autoFill="0" autoLine="0" autoPict="0">
                <anchor moveWithCells="1">
                  <from>
                    <xdr:col>6</xdr:col>
                    <xdr:colOff>1026543</xdr:colOff>
                    <xdr:row>48</xdr:row>
                    <xdr:rowOff>112143</xdr:rowOff>
                  </from>
                  <to>
                    <xdr:col>7</xdr:col>
                    <xdr:colOff>146649</xdr:colOff>
                    <xdr:row>50</xdr:row>
                    <xdr:rowOff>25879</xdr:rowOff>
                  </to>
                </anchor>
              </controlPr>
            </control>
          </mc:Choice>
        </mc:AlternateContent>
        <mc:AlternateContent xmlns:mc="http://schemas.openxmlformats.org/markup-compatibility/2006">
          <mc:Choice Requires="x14">
            <control shapeId="4519" r:id="rId121" name="Check Box 423">
              <controlPr defaultSize="0" autoFill="0" autoLine="0" autoPict="0">
                <anchor moveWithCells="1">
                  <from>
                    <xdr:col>6</xdr:col>
                    <xdr:colOff>1026543</xdr:colOff>
                    <xdr:row>49</xdr:row>
                    <xdr:rowOff>112143</xdr:rowOff>
                  </from>
                  <to>
                    <xdr:col>7</xdr:col>
                    <xdr:colOff>146649</xdr:colOff>
                    <xdr:row>51</xdr:row>
                    <xdr:rowOff>25879</xdr:rowOff>
                  </to>
                </anchor>
              </controlPr>
            </control>
          </mc:Choice>
        </mc:AlternateContent>
        <mc:AlternateContent xmlns:mc="http://schemas.openxmlformats.org/markup-compatibility/2006">
          <mc:Choice Requires="x14">
            <control shapeId="4520" r:id="rId122" name="Check Box 424">
              <controlPr defaultSize="0" autoFill="0" autoLine="0" autoPict="0">
                <anchor moveWithCells="1">
                  <from>
                    <xdr:col>6</xdr:col>
                    <xdr:colOff>1026543</xdr:colOff>
                    <xdr:row>49</xdr:row>
                    <xdr:rowOff>112143</xdr:rowOff>
                  </from>
                  <to>
                    <xdr:col>7</xdr:col>
                    <xdr:colOff>146649</xdr:colOff>
                    <xdr:row>51</xdr:row>
                    <xdr:rowOff>25879</xdr:rowOff>
                  </to>
                </anchor>
              </controlPr>
            </control>
          </mc:Choice>
        </mc:AlternateContent>
        <mc:AlternateContent xmlns:mc="http://schemas.openxmlformats.org/markup-compatibility/2006">
          <mc:Choice Requires="x14">
            <control shapeId="4521" r:id="rId123" name="Check Box 425">
              <controlPr defaultSize="0" autoFill="0" autoLine="0" autoPict="0">
                <anchor moveWithCells="1">
                  <from>
                    <xdr:col>6</xdr:col>
                    <xdr:colOff>1026543</xdr:colOff>
                    <xdr:row>50</xdr:row>
                    <xdr:rowOff>112143</xdr:rowOff>
                  </from>
                  <to>
                    <xdr:col>7</xdr:col>
                    <xdr:colOff>146649</xdr:colOff>
                    <xdr:row>52</xdr:row>
                    <xdr:rowOff>25879</xdr:rowOff>
                  </to>
                </anchor>
              </controlPr>
            </control>
          </mc:Choice>
        </mc:AlternateContent>
        <mc:AlternateContent xmlns:mc="http://schemas.openxmlformats.org/markup-compatibility/2006">
          <mc:Choice Requires="x14">
            <control shapeId="4522" r:id="rId124" name="Check Box 426">
              <controlPr defaultSize="0" autoFill="0" autoLine="0" autoPict="0">
                <anchor moveWithCells="1">
                  <from>
                    <xdr:col>6</xdr:col>
                    <xdr:colOff>1026543</xdr:colOff>
                    <xdr:row>50</xdr:row>
                    <xdr:rowOff>112143</xdr:rowOff>
                  </from>
                  <to>
                    <xdr:col>7</xdr:col>
                    <xdr:colOff>146649</xdr:colOff>
                    <xdr:row>52</xdr:row>
                    <xdr:rowOff>25879</xdr:rowOff>
                  </to>
                </anchor>
              </controlPr>
            </control>
          </mc:Choice>
        </mc:AlternateContent>
        <mc:AlternateContent xmlns:mc="http://schemas.openxmlformats.org/markup-compatibility/2006">
          <mc:Choice Requires="x14">
            <control shapeId="4523" r:id="rId125" name="Check Box 427">
              <controlPr defaultSize="0" autoFill="0" autoLine="0" autoPict="0">
                <anchor moveWithCells="1">
                  <from>
                    <xdr:col>6</xdr:col>
                    <xdr:colOff>1026543</xdr:colOff>
                    <xdr:row>51</xdr:row>
                    <xdr:rowOff>112143</xdr:rowOff>
                  </from>
                  <to>
                    <xdr:col>7</xdr:col>
                    <xdr:colOff>146649</xdr:colOff>
                    <xdr:row>53</xdr:row>
                    <xdr:rowOff>25879</xdr:rowOff>
                  </to>
                </anchor>
              </controlPr>
            </control>
          </mc:Choice>
        </mc:AlternateContent>
        <mc:AlternateContent xmlns:mc="http://schemas.openxmlformats.org/markup-compatibility/2006">
          <mc:Choice Requires="x14">
            <control shapeId="4524" r:id="rId126" name="Check Box 428">
              <controlPr defaultSize="0" autoFill="0" autoLine="0" autoPict="0">
                <anchor moveWithCells="1">
                  <from>
                    <xdr:col>6</xdr:col>
                    <xdr:colOff>1026543</xdr:colOff>
                    <xdr:row>51</xdr:row>
                    <xdr:rowOff>112143</xdr:rowOff>
                  </from>
                  <to>
                    <xdr:col>7</xdr:col>
                    <xdr:colOff>146649</xdr:colOff>
                    <xdr:row>53</xdr:row>
                    <xdr:rowOff>25879</xdr:rowOff>
                  </to>
                </anchor>
              </controlPr>
            </control>
          </mc:Choice>
        </mc:AlternateContent>
        <mc:AlternateContent xmlns:mc="http://schemas.openxmlformats.org/markup-compatibility/2006">
          <mc:Choice Requires="x14">
            <control shapeId="4525" r:id="rId127" name="Check Box 429">
              <controlPr defaultSize="0" autoFill="0" autoLine="0" autoPict="0">
                <anchor moveWithCells="1">
                  <from>
                    <xdr:col>6</xdr:col>
                    <xdr:colOff>1026543</xdr:colOff>
                    <xdr:row>52</xdr:row>
                    <xdr:rowOff>112143</xdr:rowOff>
                  </from>
                  <to>
                    <xdr:col>7</xdr:col>
                    <xdr:colOff>146649</xdr:colOff>
                    <xdr:row>54</xdr:row>
                    <xdr:rowOff>25879</xdr:rowOff>
                  </to>
                </anchor>
              </controlPr>
            </control>
          </mc:Choice>
        </mc:AlternateContent>
        <mc:AlternateContent xmlns:mc="http://schemas.openxmlformats.org/markup-compatibility/2006">
          <mc:Choice Requires="x14">
            <control shapeId="4526" r:id="rId128" name="Check Box 430">
              <controlPr defaultSize="0" autoFill="0" autoLine="0" autoPict="0">
                <anchor moveWithCells="1">
                  <from>
                    <xdr:col>6</xdr:col>
                    <xdr:colOff>1026543</xdr:colOff>
                    <xdr:row>52</xdr:row>
                    <xdr:rowOff>112143</xdr:rowOff>
                  </from>
                  <to>
                    <xdr:col>7</xdr:col>
                    <xdr:colOff>146649</xdr:colOff>
                    <xdr:row>54</xdr:row>
                    <xdr:rowOff>25879</xdr:rowOff>
                  </to>
                </anchor>
              </controlPr>
            </control>
          </mc:Choice>
        </mc:AlternateContent>
        <mc:AlternateContent xmlns:mc="http://schemas.openxmlformats.org/markup-compatibility/2006">
          <mc:Choice Requires="x14">
            <control shapeId="4527" r:id="rId129" name="Check Box 431">
              <controlPr defaultSize="0" autoFill="0" autoLine="0" autoPict="0">
                <anchor moveWithCells="1">
                  <from>
                    <xdr:col>6</xdr:col>
                    <xdr:colOff>1026543</xdr:colOff>
                    <xdr:row>41</xdr:row>
                    <xdr:rowOff>103517</xdr:rowOff>
                  </from>
                  <to>
                    <xdr:col>7</xdr:col>
                    <xdr:colOff>146649</xdr:colOff>
                    <xdr:row>43</xdr:row>
                    <xdr:rowOff>17253</xdr:rowOff>
                  </to>
                </anchor>
              </controlPr>
            </control>
          </mc:Choice>
        </mc:AlternateContent>
        <mc:AlternateContent xmlns:mc="http://schemas.openxmlformats.org/markup-compatibility/2006">
          <mc:Choice Requires="x14">
            <control shapeId="4528" r:id="rId130" name="Check Box 432">
              <controlPr defaultSize="0" autoFill="0" autoLine="0" autoPict="0">
                <anchor moveWithCells="1">
                  <from>
                    <xdr:col>6</xdr:col>
                    <xdr:colOff>1026543</xdr:colOff>
                    <xdr:row>44</xdr:row>
                    <xdr:rowOff>112143</xdr:rowOff>
                  </from>
                  <to>
                    <xdr:col>7</xdr:col>
                    <xdr:colOff>146649</xdr:colOff>
                    <xdr:row>46</xdr:row>
                    <xdr:rowOff>25879</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'Export Control List'!$B$5:$B$28</xm:f>
          </x14:formula1>
          <xm:sqref>B63:E63</xm:sqref>
        </x14:dataValidation>
        <x14:dataValidation type="list" allowBlank="1" showInputMessage="1" showErrorMessage="1">
          <x14:formula1>
            <xm:f>'Export Control List'!$D$5:$D$28</xm:f>
          </x14:formula1>
          <xm:sqref>F63:I63</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2">
    <tabColor theme="6" tint="0.79998168889431442"/>
    <pageSetUpPr fitToPage="1"/>
  </sheetPr>
  <dimension ref="A1:I34"/>
  <sheetViews>
    <sheetView showGridLines="0" view="pageBreakPreview" zoomScale="115" zoomScaleNormal="75" zoomScaleSheetLayoutView="115" workbookViewId="0">
      <selection activeCell="B14" sqref="B14"/>
    </sheetView>
  </sheetViews>
  <sheetFormatPr baseColWidth="10" defaultColWidth="11.375" defaultRowHeight="12.9" x14ac:dyDescent="0.2"/>
  <cols>
    <col min="1" max="1" width="5.75" style="14" customWidth="1"/>
    <col min="2" max="2" width="20.875" style="14" customWidth="1"/>
    <col min="3" max="3" width="15.625" style="14" customWidth="1"/>
    <col min="4" max="4" width="23" style="14" customWidth="1"/>
    <col min="5" max="6" width="22.75" style="14" customWidth="1"/>
    <col min="7" max="7" width="11.375" style="14"/>
    <col min="8" max="8" width="13.75" style="14" customWidth="1"/>
    <col min="9" max="9" width="26.875" style="14" customWidth="1"/>
    <col min="10" max="16384" width="11.375" style="14"/>
  </cols>
  <sheetData>
    <row r="1" spans="1:9" ht="24.8" customHeight="1" x14ac:dyDescent="0.2">
      <c r="B1" s="589"/>
      <c r="C1" s="561" t="s">
        <v>1</v>
      </c>
      <c r="D1" s="562"/>
      <c r="E1" s="562"/>
      <c r="F1" s="562"/>
      <c r="G1" s="562"/>
      <c r="H1" s="562"/>
      <c r="I1" s="378" t="str">
        <f>'Form 0'!H1</f>
        <v>SM F06   
Issue 08</v>
      </c>
    </row>
    <row r="2" spans="1:9" ht="24.8" customHeight="1" x14ac:dyDescent="0.2">
      <c r="B2" s="589"/>
      <c r="C2" s="563" t="s">
        <v>20</v>
      </c>
      <c r="D2" s="564"/>
      <c r="E2" s="564"/>
      <c r="F2" s="564"/>
      <c r="G2" s="564"/>
      <c r="H2" s="564"/>
      <c r="I2" s="378"/>
    </row>
    <row r="3" spans="1:9" ht="9" customHeight="1" x14ac:dyDescent="0.2">
      <c r="B3" s="15"/>
    </row>
    <row r="4" spans="1:9" ht="55.05" customHeight="1" x14ac:dyDescent="0.2">
      <c r="B4" s="442" t="s">
        <v>195</v>
      </c>
      <c r="C4" s="442"/>
      <c r="D4" s="442"/>
      <c r="E4" s="442"/>
      <c r="F4" s="442"/>
      <c r="G4" s="442"/>
      <c r="H4" s="442"/>
      <c r="I4" s="442"/>
    </row>
    <row r="5" spans="1:9" ht="9" customHeight="1" thickBot="1" x14ac:dyDescent="0.25">
      <c r="B5" s="16"/>
      <c r="C5" s="16"/>
      <c r="D5" s="16"/>
      <c r="E5" s="16"/>
      <c r="F5" s="16"/>
      <c r="G5" s="16"/>
    </row>
    <row r="6" spans="1:9" ht="12.75" customHeight="1" x14ac:dyDescent="0.2">
      <c r="B6" s="341" t="s">
        <v>44</v>
      </c>
      <c r="C6" s="515"/>
      <c r="D6" s="514"/>
      <c r="E6" s="341" t="s">
        <v>11</v>
      </c>
      <c r="F6" s="550"/>
      <c r="G6" s="341" t="s">
        <v>187</v>
      </c>
      <c r="H6" s="515"/>
      <c r="I6" s="17" t="s">
        <v>45</v>
      </c>
    </row>
    <row r="7" spans="1:9" ht="22.6" customHeight="1" thickBot="1" x14ac:dyDescent="0.25">
      <c r="B7" s="529" t="str">
        <f>IF('Form 1'!B7=0," ",'Form 1'!B7)</f>
        <v/>
      </c>
      <c r="C7" s="531" t="str">
        <f>IF('Form 1'!C7=0," ",'Form 1'!C7)</f>
        <v xml:space="preserve"> </v>
      </c>
      <c r="D7" s="530" t="str">
        <f>IF('Form 1'!D7=0," ",'Form 1'!D7)</f>
        <v/>
      </c>
      <c r="E7" s="529" t="str">
        <f>IF('Form 1'!D7=0," ",'Form 1'!D7)</f>
        <v/>
      </c>
      <c r="F7" s="553"/>
      <c r="G7" s="529" t="str">
        <f>IF('Form 1'!E7=0," ",'Form 1'!E7)</f>
        <v/>
      </c>
      <c r="H7" s="531"/>
      <c r="I7" s="316" t="str">
        <f>IF('Form 1'!G7=0," ",'Form 1'!G7)</f>
        <v/>
      </c>
    </row>
    <row r="8" spans="1:9" ht="26.35" customHeight="1" thickBot="1" x14ac:dyDescent="0.25">
      <c r="B8" s="18" t="s">
        <v>46</v>
      </c>
      <c r="C8" s="577" t="str">
        <f>IF('Form 1'!B9=0, " ",'Form 1'!B9)</f>
        <v/>
      </c>
      <c r="D8" s="578"/>
      <c r="E8" s="286" t="s">
        <v>24</v>
      </c>
      <c r="F8" s="317" t="str">
        <f>IF('Form 1'!D9=0," ",'Form 1'!D9)</f>
        <v/>
      </c>
      <c r="G8" s="579" t="s">
        <v>25</v>
      </c>
      <c r="H8" s="580"/>
      <c r="I8" s="317" t="str">
        <f>IF('Form 1'!E9=0," ",'Form 1'!E9)</f>
        <v/>
      </c>
    </row>
    <row r="9" spans="1:9" ht="26.35" customHeight="1" thickBot="1" x14ac:dyDescent="0.25">
      <c r="B9" s="285" t="s">
        <v>191</v>
      </c>
      <c r="C9" s="582" t="str">
        <f>IF('Form 1'!D11=0, " ",'Form 1'!D11)</f>
        <v/>
      </c>
      <c r="D9" s="583"/>
      <c r="E9" s="285" t="s">
        <v>269</v>
      </c>
      <c r="F9" s="317" t="str">
        <f>IF('Form 1'!E11=0," ",'Form 1'!E11)</f>
        <v/>
      </c>
      <c r="G9" s="572" t="s">
        <v>186</v>
      </c>
      <c r="H9" s="573"/>
      <c r="I9" s="317" t="str">
        <f>IF('Form 0'!H11=0,"",'Form 0'!H11)</f>
        <v/>
      </c>
    </row>
    <row r="10" spans="1:9" ht="23.95" customHeight="1" thickTop="1" thickBot="1" x14ac:dyDescent="0.25">
      <c r="B10" s="569" t="s">
        <v>49</v>
      </c>
      <c r="C10" s="570"/>
      <c r="D10" s="571"/>
      <c r="E10" s="569" t="s">
        <v>50</v>
      </c>
      <c r="F10" s="574"/>
      <c r="G10" s="574"/>
      <c r="H10" s="574"/>
      <c r="I10" s="571"/>
    </row>
    <row r="11" spans="1:9" ht="45" customHeight="1" x14ac:dyDescent="0.2">
      <c r="A11" s="20"/>
      <c r="B11" s="339" t="s">
        <v>209</v>
      </c>
      <c r="C11" s="306" t="s">
        <v>208</v>
      </c>
      <c r="D11" s="306" t="s">
        <v>185</v>
      </c>
      <c r="E11" s="306" t="s">
        <v>194</v>
      </c>
      <c r="F11" s="306" t="s">
        <v>190</v>
      </c>
      <c r="G11" s="565" t="s">
        <v>189</v>
      </c>
      <c r="H11" s="566"/>
      <c r="I11" s="310" t="s">
        <v>174</v>
      </c>
    </row>
    <row r="12" spans="1:9" ht="23.3" customHeight="1" x14ac:dyDescent="0.2">
      <c r="B12" s="144">
        <v>61</v>
      </c>
      <c r="C12" s="311"/>
      <c r="D12" s="311"/>
      <c r="E12" s="312"/>
      <c r="F12" s="312"/>
      <c r="G12" s="584"/>
      <c r="H12" s="584"/>
      <c r="I12" s="21"/>
    </row>
    <row r="13" spans="1:9" ht="22.6" customHeight="1" x14ac:dyDescent="0.2">
      <c r="B13" s="144">
        <v>62</v>
      </c>
      <c r="C13" s="311"/>
      <c r="D13" s="311"/>
      <c r="E13" s="313"/>
      <c r="F13" s="313"/>
      <c r="G13" s="545"/>
      <c r="H13" s="545"/>
      <c r="I13" s="27"/>
    </row>
    <row r="14" spans="1:9" ht="22.6" customHeight="1" x14ac:dyDescent="0.2">
      <c r="B14" s="144">
        <v>63</v>
      </c>
      <c r="C14" s="311"/>
      <c r="D14" s="311"/>
      <c r="E14" s="313"/>
      <c r="F14" s="313"/>
      <c r="G14" s="545"/>
      <c r="H14" s="545"/>
      <c r="I14" s="27"/>
    </row>
    <row r="15" spans="1:9" ht="22.6" customHeight="1" x14ac:dyDescent="0.2">
      <c r="B15" s="144">
        <v>64</v>
      </c>
      <c r="C15" s="311"/>
      <c r="D15" s="311"/>
      <c r="E15" s="313"/>
      <c r="F15" s="313"/>
      <c r="G15" s="545"/>
      <c r="H15" s="545"/>
      <c r="I15" s="27"/>
    </row>
    <row r="16" spans="1:9" ht="22.6" customHeight="1" x14ac:dyDescent="0.2">
      <c r="B16" s="144">
        <v>65</v>
      </c>
      <c r="C16" s="311"/>
      <c r="D16" s="311"/>
      <c r="E16" s="313"/>
      <c r="F16" s="313"/>
      <c r="G16" s="545"/>
      <c r="H16" s="545"/>
      <c r="I16" s="27"/>
    </row>
    <row r="17" spans="2:9" ht="22.6" customHeight="1" x14ac:dyDescent="0.2">
      <c r="B17" s="144">
        <v>66</v>
      </c>
      <c r="C17" s="311"/>
      <c r="D17" s="311"/>
      <c r="E17" s="313"/>
      <c r="F17" s="313"/>
      <c r="G17" s="545"/>
      <c r="H17" s="545"/>
      <c r="I17" s="27"/>
    </row>
    <row r="18" spans="2:9" ht="22.6" customHeight="1" x14ac:dyDescent="0.2">
      <c r="B18" s="144">
        <v>67</v>
      </c>
      <c r="C18" s="311"/>
      <c r="D18" s="311"/>
      <c r="E18" s="313"/>
      <c r="F18" s="313"/>
      <c r="G18" s="545"/>
      <c r="H18" s="545"/>
      <c r="I18" s="27"/>
    </row>
    <row r="19" spans="2:9" ht="22.6" customHeight="1" x14ac:dyDescent="0.2">
      <c r="B19" s="144">
        <v>68</v>
      </c>
      <c r="C19" s="311"/>
      <c r="D19" s="311"/>
      <c r="E19" s="313"/>
      <c r="F19" s="313"/>
      <c r="G19" s="545"/>
      <c r="H19" s="545"/>
      <c r="I19" s="27"/>
    </row>
    <row r="20" spans="2:9" ht="22.6" customHeight="1" x14ac:dyDescent="0.2">
      <c r="B20" s="144">
        <v>69</v>
      </c>
      <c r="C20" s="311"/>
      <c r="D20" s="311"/>
      <c r="E20" s="313"/>
      <c r="F20" s="313"/>
      <c r="G20" s="545"/>
      <c r="H20" s="545"/>
      <c r="I20" s="27"/>
    </row>
    <row r="21" spans="2:9" ht="22.6" customHeight="1" x14ac:dyDescent="0.2">
      <c r="B21" s="144">
        <v>70</v>
      </c>
      <c r="C21" s="311"/>
      <c r="D21" s="311"/>
      <c r="E21" s="313"/>
      <c r="F21" s="313"/>
      <c r="G21" s="545"/>
      <c r="H21" s="545"/>
      <c r="I21" s="27"/>
    </row>
    <row r="22" spans="2:9" ht="22.6" customHeight="1" x14ac:dyDescent="0.2">
      <c r="B22" s="144">
        <v>71</v>
      </c>
      <c r="C22" s="311"/>
      <c r="D22" s="311"/>
      <c r="E22" s="313"/>
      <c r="F22" s="313"/>
      <c r="G22" s="545"/>
      <c r="H22" s="545"/>
      <c r="I22" s="27"/>
    </row>
    <row r="23" spans="2:9" ht="22.6" customHeight="1" x14ac:dyDescent="0.2">
      <c r="B23" s="144">
        <v>72</v>
      </c>
      <c r="C23" s="311"/>
      <c r="D23" s="311"/>
      <c r="E23" s="313"/>
      <c r="F23" s="313"/>
      <c r="G23" s="545"/>
      <c r="H23" s="545"/>
      <c r="I23" s="27"/>
    </row>
    <row r="24" spans="2:9" ht="22.6" customHeight="1" x14ac:dyDescent="0.2">
      <c r="B24" s="144">
        <v>73</v>
      </c>
      <c r="C24" s="311"/>
      <c r="D24" s="311"/>
      <c r="E24" s="313"/>
      <c r="F24" s="313"/>
      <c r="G24" s="545"/>
      <c r="H24" s="545"/>
      <c r="I24" s="27"/>
    </row>
    <row r="25" spans="2:9" ht="22.6" customHeight="1" x14ac:dyDescent="0.2">
      <c r="B25" s="144">
        <v>74</v>
      </c>
      <c r="C25" s="311"/>
      <c r="D25" s="311"/>
      <c r="E25" s="313"/>
      <c r="F25" s="313"/>
      <c r="G25" s="545"/>
      <c r="H25" s="545"/>
      <c r="I25" s="27"/>
    </row>
    <row r="26" spans="2:9" ht="22.6" customHeight="1" thickBot="1" x14ac:dyDescent="0.25">
      <c r="B26" s="144">
        <v>75</v>
      </c>
      <c r="C26" s="311"/>
      <c r="D26" s="311"/>
      <c r="E26" s="314"/>
      <c r="F26" s="314"/>
      <c r="G26" s="585"/>
      <c r="H26" s="585"/>
      <c r="I26" s="27"/>
    </row>
    <row r="27" spans="2:9" ht="23.95" customHeight="1" thickBot="1" x14ac:dyDescent="0.25">
      <c r="B27" s="546" t="s">
        <v>10</v>
      </c>
      <c r="C27" s="547"/>
      <c r="D27" s="547"/>
      <c r="E27" s="547"/>
      <c r="F27" s="548"/>
      <c r="G27" s="548"/>
      <c r="H27" s="548"/>
      <c r="I27" s="549"/>
    </row>
    <row r="28" spans="2:9" ht="14.95" customHeight="1" x14ac:dyDescent="0.2">
      <c r="B28" s="513" t="s">
        <v>175</v>
      </c>
      <c r="C28" s="515"/>
      <c r="D28" s="515"/>
      <c r="E28" s="515"/>
      <c r="F28" s="515"/>
      <c r="G28" s="550"/>
      <c r="H28" s="513" t="s">
        <v>206</v>
      </c>
      <c r="I28" s="514"/>
    </row>
    <row r="29" spans="2:9" ht="26.35" customHeight="1" thickBot="1" x14ac:dyDescent="0.25">
      <c r="B29" s="551">
        <f>'Form 3'!B29:G29</f>
        <v>0</v>
      </c>
      <c r="C29" s="552"/>
      <c r="D29" s="552"/>
      <c r="E29" s="552"/>
      <c r="F29" s="552"/>
      <c r="G29" s="553"/>
      <c r="H29" s="551">
        <f>'Form 3'!H29:I29</f>
        <v>0</v>
      </c>
      <c r="I29" s="581"/>
    </row>
    <row r="30" spans="2:9" ht="26.35" customHeight="1" x14ac:dyDescent="0.2">
      <c r="B30" s="554" t="s">
        <v>102</v>
      </c>
      <c r="C30" s="555"/>
      <c r="D30" s="556"/>
      <c r="E30" s="557" t="str">
        <f>'Form 0'!B63</f>
        <v>Select from drop down list</v>
      </c>
      <c r="F30" s="558"/>
      <c r="G30" s="559"/>
      <c r="H30" s="559"/>
      <c r="I30" s="560"/>
    </row>
    <row r="31" spans="2:9" ht="26.35" customHeight="1" thickBot="1" x14ac:dyDescent="0.25">
      <c r="B31" s="542" t="s">
        <v>101</v>
      </c>
      <c r="C31" s="543"/>
      <c r="D31" s="544"/>
      <c r="E31" s="586" t="str">
        <f>'Form 0'!F63</f>
        <v>Select from drop down list</v>
      </c>
      <c r="F31" s="586"/>
      <c r="G31" s="587"/>
      <c r="H31" s="587"/>
      <c r="I31" s="588"/>
    </row>
    <row r="32" spans="2:9" s="1" customFormat="1" ht="13.6" x14ac:dyDescent="0.2">
      <c r="B32" s="22" t="s">
        <v>51</v>
      </c>
      <c r="C32" s="9"/>
      <c r="D32" s="9"/>
      <c r="E32" s="9"/>
      <c r="F32" s="9"/>
      <c r="G32" s="9"/>
    </row>
    <row r="33" spans="2:9" ht="13.6" customHeight="1" x14ac:dyDescent="0.2">
      <c r="B33" s="575" t="s">
        <v>273</v>
      </c>
      <c r="C33" s="576"/>
      <c r="D33" s="576"/>
      <c r="E33" s="576"/>
      <c r="F33" s="576"/>
      <c r="G33" s="576"/>
      <c r="H33" s="576"/>
      <c r="I33" s="576"/>
    </row>
    <row r="34" spans="2:9" ht="38.25" customHeight="1" x14ac:dyDescent="0.2">
      <c r="B34" s="487"/>
      <c r="C34" s="487"/>
      <c r="D34" s="487"/>
      <c r="E34" s="487"/>
      <c r="F34" s="487"/>
      <c r="G34" s="487"/>
      <c r="H34" s="487"/>
      <c r="I34" s="487"/>
    </row>
  </sheetData>
  <sheetProtection formatCells="0" formatRows="0" insertRows="0"/>
  <mergeCells count="43">
    <mergeCell ref="C2:H2"/>
    <mergeCell ref="B4:I4"/>
    <mergeCell ref="E6:F6"/>
    <mergeCell ref="G6:H6"/>
    <mergeCell ref="B6:D6"/>
    <mergeCell ref="B1:B2"/>
    <mergeCell ref="C1:H1"/>
    <mergeCell ref="I1:I2"/>
    <mergeCell ref="G11:H11"/>
    <mergeCell ref="G12:H12"/>
    <mergeCell ref="G13:H13"/>
    <mergeCell ref="G14:H14"/>
    <mergeCell ref="B7:D7"/>
    <mergeCell ref="C8:D8"/>
    <mergeCell ref="C9:D9"/>
    <mergeCell ref="B10:D10"/>
    <mergeCell ref="E7:F7"/>
    <mergeCell ref="G7:H7"/>
    <mergeCell ref="G8:H8"/>
    <mergeCell ref="G9:H9"/>
    <mergeCell ref="E10:I10"/>
    <mergeCell ref="G15:H15"/>
    <mergeCell ref="G16:H16"/>
    <mergeCell ref="G17:H17"/>
    <mergeCell ref="G18:H18"/>
    <mergeCell ref="G19:H19"/>
    <mergeCell ref="G20:H20"/>
    <mergeCell ref="G21:H21"/>
    <mergeCell ref="G22:H22"/>
    <mergeCell ref="G23:H23"/>
    <mergeCell ref="G24:H24"/>
    <mergeCell ref="G25:H25"/>
    <mergeCell ref="B33:I34"/>
    <mergeCell ref="G26:H26"/>
    <mergeCell ref="B27:I27"/>
    <mergeCell ref="B28:G28"/>
    <mergeCell ref="H28:I28"/>
    <mergeCell ref="B29:G29"/>
    <mergeCell ref="H29:I29"/>
    <mergeCell ref="B31:D31"/>
    <mergeCell ref="B30:D30"/>
    <mergeCell ref="E30:I30"/>
    <mergeCell ref="E31:I31"/>
  </mergeCells>
  <printOptions horizontalCentered="1" verticalCentered="1"/>
  <pageMargins left="0" right="0" top="0" bottom="0" header="0" footer="0"/>
  <pageSetup paperSize="9" scale="73"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3">
    <tabColor theme="6" tint="0.39997558519241921"/>
    <pageSetUpPr fitToPage="1"/>
  </sheetPr>
  <dimension ref="A1:W31"/>
  <sheetViews>
    <sheetView view="pageBreakPreview" zoomScale="60" zoomScaleNormal="55" workbookViewId="0">
      <selection activeCell="D24" sqref="D24"/>
    </sheetView>
  </sheetViews>
  <sheetFormatPr baseColWidth="10" defaultColWidth="9.125" defaultRowHeight="11.55" x14ac:dyDescent="0.2"/>
  <cols>
    <col min="1" max="1" width="5.75" style="137" customWidth="1"/>
    <col min="2" max="2" width="8.625" style="83" customWidth="1"/>
    <col min="3" max="3" width="6.875" style="83" customWidth="1"/>
    <col min="4" max="4" width="23.25" style="83" customWidth="1"/>
    <col min="5" max="5" width="8.25" style="83" customWidth="1"/>
    <col min="6" max="6" width="31.375" style="83" customWidth="1"/>
    <col min="7" max="7" width="25.25" style="83" customWidth="1"/>
    <col min="8" max="8" width="7.75" style="83" customWidth="1"/>
    <col min="9" max="9" width="15.125" style="83" customWidth="1"/>
    <col min="10" max="10" width="18.875" style="83" customWidth="1"/>
    <col min="11" max="11" width="20.125" style="83" customWidth="1"/>
    <col min="12" max="12" width="16" style="83" customWidth="1"/>
    <col min="13" max="13" width="14.875" style="83" customWidth="1"/>
    <col min="14" max="14" width="14" style="83" customWidth="1"/>
    <col min="15" max="17" width="5.25" style="83" customWidth="1"/>
    <col min="18" max="18" width="14.625" style="83" customWidth="1"/>
    <col min="19" max="19" width="11.75" style="83" customWidth="1"/>
    <col min="20" max="20" width="7.25" style="83" customWidth="1"/>
    <col min="21" max="21" width="12.875" style="83" customWidth="1"/>
    <col min="22" max="22" width="20.125" style="83" customWidth="1"/>
    <col min="23" max="16384" width="9.125" style="83"/>
  </cols>
  <sheetData>
    <row r="1" spans="1:22" ht="33.799999999999997" customHeight="1" x14ac:dyDescent="0.2">
      <c r="B1" s="592"/>
      <c r="C1" s="592"/>
      <c r="D1" s="592"/>
      <c r="E1" s="592"/>
      <c r="F1" s="592"/>
      <c r="G1" s="609" t="s">
        <v>89</v>
      </c>
      <c r="H1" s="609"/>
      <c r="I1" s="609"/>
      <c r="J1" s="609"/>
      <c r="K1" s="609"/>
      <c r="L1" s="609"/>
      <c r="M1" s="609"/>
      <c r="N1" s="609"/>
      <c r="O1" s="609"/>
      <c r="P1" s="609"/>
      <c r="Q1" s="609"/>
      <c r="R1" s="609"/>
      <c r="S1" s="610"/>
      <c r="T1" s="595" t="str">
        <f>'Form 0'!H1</f>
        <v>SM F06   
Issue 08</v>
      </c>
      <c r="U1" s="596"/>
      <c r="V1" s="597"/>
    </row>
    <row r="2" spans="1:22" ht="50.95" customHeight="1" x14ac:dyDescent="0.2">
      <c r="B2" s="592"/>
      <c r="C2" s="592"/>
      <c r="D2" s="592"/>
      <c r="E2" s="592"/>
      <c r="F2" s="592"/>
      <c r="G2" s="611" t="s">
        <v>20</v>
      </c>
      <c r="H2" s="611"/>
      <c r="I2" s="611"/>
      <c r="J2" s="611"/>
      <c r="K2" s="611"/>
      <c r="L2" s="611"/>
      <c r="M2" s="611"/>
      <c r="N2" s="611"/>
      <c r="O2" s="611"/>
      <c r="P2" s="611"/>
      <c r="Q2" s="611"/>
      <c r="R2" s="611"/>
      <c r="S2" s="612"/>
      <c r="T2" s="598"/>
      <c r="U2" s="599"/>
      <c r="V2" s="600"/>
    </row>
    <row r="3" spans="1:22" s="14" customFormat="1" ht="31.6" customHeight="1" x14ac:dyDescent="0.4">
      <c r="A3" s="138"/>
      <c r="B3" s="622"/>
      <c r="C3" s="622"/>
      <c r="D3" s="622"/>
      <c r="E3" s="622"/>
      <c r="F3" s="622"/>
      <c r="G3" s="622"/>
      <c r="H3" s="622"/>
      <c r="I3" s="623"/>
      <c r="J3" s="623"/>
      <c r="K3" s="623"/>
      <c r="L3" s="623"/>
      <c r="M3" s="623"/>
      <c r="N3" s="623"/>
      <c r="O3" s="623"/>
      <c r="P3" s="623"/>
      <c r="Q3" s="623"/>
      <c r="R3" s="623"/>
      <c r="S3" s="623"/>
      <c r="T3" s="623"/>
      <c r="U3" s="623"/>
      <c r="V3" s="623"/>
    </row>
    <row r="4" spans="1:22" ht="35.35" customHeight="1" x14ac:dyDescent="0.2">
      <c r="A4" s="138"/>
      <c r="B4" s="624" t="s">
        <v>90</v>
      </c>
      <c r="C4" s="625"/>
      <c r="D4" s="625"/>
      <c r="E4" s="625"/>
      <c r="F4" s="625"/>
      <c r="G4" s="625"/>
      <c r="H4" s="625"/>
      <c r="I4" s="625"/>
      <c r="J4" s="625"/>
      <c r="K4" s="625"/>
      <c r="L4" s="625"/>
      <c r="M4" s="625"/>
      <c r="N4" s="625"/>
      <c r="O4" s="625"/>
      <c r="P4" s="625"/>
      <c r="Q4" s="625"/>
      <c r="R4" s="625"/>
      <c r="S4" s="625"/>
      <c r="T4" s="626"/>
      <c r="U4" s="593" t="s">
        <v>61</v>
      </c>
      <c r="V4" s="594"/>
    </row>
    <row r="5" spans="1:22" ht="36.700000000000003" customHeight="1" x14ac:dyDescent="0.25">
      <c r="A5" s="140"/>
      <c r="B5" s="613" t="s">
        <v>197</v>
      </c>
      <c r="C5" s="614"/>
      <c r="D5" s="614"/>
      <c r="E5" s="615"/>
      <c r="F5" s="318">
        <f>'Form 0'!B7</f>
        <v>0</v>
      </c>
      <c r="G5" s="290"/>
      <c r="H5" s="613" t="s">
        <v>91</v>
      </c>
      <c r="I5" s="640"/>
      <c r="J5" s="640"/>
      <c r="K5" s="641"/>
      <c r="L5" s="637">
        <f>'Form 0'!E7</f>
        <v>0</v>
      </c>
      <c r="M5" s="638"/>
      <c r="N5" s="639"/>
      <c r="O5" s="137"/>
      <c r="P5" s="137"/>
      <c r="Q5" s="646" t="s">
        <v>198</v>
      </c>
      <c r="R5" s="640"/>
      <c r="S5" s="640"/>
      <c r="T5" s="640"/>
      <c r="U5" s="641"/>
      <c r="V5" s="319">
        <f>'Form 0'!H7</f>
        <v>0</v>
      </c>
    </row>
    <row r="6" spans="1:22" s="146" customFormat="1" ht="15.8" customHeight="1" x14ac:dyDescent="0.35">
      <c r="A6" s="147"/>
      <c r="B6" s="170"/>
      <c r="C6" s="170"/>
      <c r="D6" s="170"/>
      <c r="E6" s="170"/>
      <c r="F6" s="171"/>
      <c r="G6" s="172"/>
      <c r="H6" s="172"/>
      <c r="I6" s="172"/>
      <c r="J6" s="134"/>
      <c r="K6" s="134"/>
      <c r="L6" s="134"/>
      <c r="M6" s="134"/>
      <c r="N6" s="134"/>
      <c r="O6" s="132"/>
      <c r="P6" s="132"/>
      <c r="Q6" s="132"/>
      <c r="R6" s="132"/>
      <c r="S6" s="132"/>
      <c r="T6" s="132"/>
      <c r="U6" s="132"/>
      <c r="V6" s="133"/>
    </row>
    <row r="7" spans="1:22" s="146" customFormat="1" ht="15.8" customHeight="1" x14ac:dyDescent="0.35">
      <c r="A7" s="148"/>
      <c r="B7" s="173"/>
      <c r="C7" s="173"/>
      <c r="D7" s="173"/>
      <c r="E7" s="173"/>
      <c r="F7" s="173"/>
      <c r="G7" s="172"/>
      <c r="H7" s="172"/>
      <c r="I7" s="172"/>
      <c r="J7" s="134"/>
      <c r="K7" s="135"/>
      <c r="L7" s="134"/>
      <c r="M7" s="134"/>
      <c r="N7" s="134"/>
      <c r="O7" s="136"/>
      <c r="P7" s="136"/>
      <c r="Q7" s="136"/>
      <c r="R7" s="136"/>
      <c r="S7" s="136"/>
      <c r="T7" s="136"/>
      <c r="U7" s="136"/>
      <c r="V7" s="133"/>
    </row>
    <row r="8" spans="1:22" ht="30.1" customHeight="1" x14ac:dyDescent="0.2">
      <c r="A8" s="141"/>
      <c r="B8" s="616" t="s">
        <v>153</v>
      </c>
      <c r="C8" s="617"/>
      <c r="D8" s="618"/>
      <c r="E8" s="642" t="s">
        <v>92</v>
      </c>
      <c r="F8" s="643"/>
      <c r="G8" s="644"/>
      <c r="H8" s="644"/>
      <c r="I8" s="645"/>
      <c r="J8" s="630" t="s">
        <v>88</v>
      </c>
      <c r="K8" s="631"/>
      <c r="L8" s="631"/>
      <c r="M8" s="631"/>
      <c r="N8" s="631"/>
      <c r="O8" s="632"/>
      <c r="P8" s="632"/>
      <c r="Q8" s="633"/>
      <c r="R8" s="136"/>
      <c r="S8" s="136"/>
      <c r="T8" s="136"/>
      <c r="U8" s="136"/>
      <c r="V8" s="133"/>
    </row>
    <row r="9" spans="1:22" ht="91.55" customHeight="1" x14ac:dyDescent="0.2">
      <c r="A9" s="142"/>
      <c r="B9" s="149" t="str">
        <f>IF($U$4="Français","N° Caractéristique","Characteristic N°")</f>
        <v>Characteristic N°</v>
      </c>
      <c r="C9" s="149" t="str">
        <f>IF($U$4="Français","Classification","Class")</f>
        <v>Class</v>
      </c>
      <c r="D9" s="149" t="str">
        <f>IF($U$4="Français","13. Drawing Requirement ","Exigences du plan")</f>
        <v>Exigences du plan</v>
      </c>
      <c r="E9" s="150" t="str">
        <f>IF($U$4="Français","N° Opération","Process No")</f>
        <v>Process No</v>
      </c>
      <c r="F9" s="151" t="str">
        <f>IF($U$4="Français","Nom process / Description Opération","Process Name / 
Operation
Description")</f>
        <v>Process Name / 
Operation
Description</v>
      </c>
      <c r="G9" s="607" t="str">
        <f>IF($U$4="Français","Machine, Moyen, Gabarit, Outils de prod.","Machine, Device,
Jig, Tools
for Mfg .")</f>
        <v>Machine, Device,
Jig, Tools
for Mfg .</v>
      </c>
      <c r="H9" s="608"/>
      <c r="I9" s="152" t="str">
        <f>IF($U$4="Français","Procédure de maintenance du moyen","Maintenance procedure of Machine,...")</f>
        <v>Maintenance procedure of Machine,...</v>
      </c>
      <c r="J9" s="153" t="str">
        <f>IF($U$4="Français","Méthode de contrôle","Control Method ")</f>
        <v xml:space="preserve">Control Method </v>
      </c>
      <c r="K9" s="154" t="str">
        <f>IF($U$4="Français","Moyen de Test / Mesure","Evaluation / Test Equipment")</f>
        <v>Evaluation / Test Equipment</v>
      </c>
      <c r="L9" s="154" t="str">
        <f>IF($U$4="Français","Vérification / Planning de Vérification","Calibration / Maintenance Schedule")</f>
        <v>Calibration / Maintenance Schedule</v>
      </c>
      <c r="M9" s="154" t="str">
        <f>IF($U$4="Français","Taille du prélèvement","Sub group size")</f>
        <v>Sub group size</v>
      </c>
      <c r="N9" s="154" t="str">
        <f>IF($U$4="Français","Fréquence","Frequency")</f>
        <v>Frequency</v>
      </c>
      <c r="O9" s="155" t="str">
        <f>IF($U$4="Français","100% automatique"," automatic 100%")</f>
        <v xml:space="preserve"> automatic 100%</v>
      </c>
      <c r="P9" s="155" t="str">
        <f>IF($U$4="Français","semi automatique"," semi automatic")</f>
        <v xml:space="preserve"> semi automatic</v>
      </c>
      <c r="Q9" s="155" t="str">
        <f>IF($U$4="Français","100% manuel"," manual 100%")</f>
        <v xml:space="preserve"> manual 100%</v>
      </c>
      <c r="R9" s="103" t="str">
        <f>IF($U$4="Français","Enregistrement","Record")</f>
        <v>Record</v>
      </c>
      <c r="S9" s="102" t="str">
        <f>IF($U$4="Français","Vérifié par"," Checked by")</f>
        <v xml:space="preserve"> Checked by</v>
      </c>
      <c r="T9" s="602" t="str">
        <f>IF($U$4="Français","PLAN DE REACTION EN CAS DE NON-CONFORMITE","REACTION PLAN FOR OUT OF CONTROL CONDITIONS.")</f>
        <v>REACTION PLAN FOR OUT OF CONTROL CONDITIONS.</v>
      </c>
      <c r="U9" s="603"/>
      <c r="V9" s="604"/>
    </row>
    <row r="10" spans="1:22" ht="32.950000000000003" customHeight="1" x14ac:dyDescent="0.2">
      <c r="A10" s="143"/>
      <c r="B10" s="156">
        <f>'Form 3'!B12</f>
        <v>1</v>
      </c>
      <c r="C10" s="156"/>
      <c r="D10" s="288">
        <f>'Form 3'!D12</f>
        <v>0</v>
      </c>
      <c r="E10" s="157">
        <v>10</v>
      </c>
      <c r="F10" s="158" t="s">
        <v>79</v>
      </c>
      <c r="G10" s="605" t="s">
        <v>78</v>
      </c>
      <c r="H10" s="606"/>
      <c r="I10" s="159"/>
      <c r="J10" s="160" t="s">
        <v>77</v>
      </c>
      <c r="K10" s="156"/>
      <c r="L10" s="156"/>
      <c r="M10" s="161">
        <v>1</v>
      </c>
      <c r="N10" s="161">
        <v>1</v>
      </c>
      <c r="O10" s="156"/>
      <c r="P10" s="156"/>
      <c r="Q10" s="156" t="s">
        <v>67</v>
      </c>
      <c r="R10" s="160" t="s">
        <v>76</v>
      </c>
      <c r="S10" s="156" t="s">
        <v>66</v>
      </c>
      <c r="T10" s="605" t="s">
        <v>75</v>
      </c>
      <c r="U10" s="627"/>
      <c r="V10" s="606"/>
    </row>
    <row r="11" spans="1:22" ht="32.950000000000003" customHeight="1" x14ac:dyDescent="0.2">
      <c r="A11" s="143"/>
      <c r="B11" s="156">
        <f>'Form 3'!B13</f>
        <v>2</v>
      </c>
      <c r="C11" s="156" t="s">
        <v>72</v>
      </c>
      <c r="D11" s="288">
        <f>'Form 3'!D13</f>
        <v>0</v>
      </c>
      <c r="E11" s="157"/>
      <c r="F11" s="158" t="s">
        <v>74</v>
      </c>
      <c r="G11" s="605" t="s">
        <v>73</v>
      </c>
      <c r="H11" s="606"/>
      <c r="I11" s="159"/>
      <c r="J11" s="160" t="s">
        <v>69</v>
      </c>
      <c r="K11" s="162" t="s">
        <v>71</v>
      </c>
      <c r="L11" s="162" t="s">
        <v>70</v>
      </c>
      <c r="M11" s="162">
        <v>1</v>
      </c>
      <c r="N11" s="162">
        <v>1</v>
      </c>
      <c r="O11" s="161" t="s">
        <v>67</v>
      </c>
      <c r="P11" s="161"/>
      <c r="Q11" s="156"/>
      <c r="R11" s="160" t="s">
        <v>68</v>
      </c>
      <c r="S11" s="156" t="s">
        <v>66</v>
      </c>
      <c r="T11" s="605" t="s">
        <v>65</v>
      </c>
      <c r="U11" s="627"/>
      <c r="V11" s="606"/>
    </row>
    <row r="12" spans="1:22" ht="32.950000000000003" customHeight="1" x14ac:dyDescent="0.2">
      <c r="A12" s="143"/>
      <c r="B12" s="156">
        <f>'Form 3'!B14</f>
        <v>3</v>
      </c>
      <c r="C12" s="163"/>
      <c r="D12" s="288">
        <f>'Form 3'!D14</f>
        <v>0</v>
      </c>
      <c r="E12" s="164"/>
      <c r="F12" s="165"/>
      <c r="G12" s="605"/>
      <c r="H12" s="606"/>
      <c r="I12" s="159"/>
      <c r="J12" s="166"/>
      <c r="K12" s="161"/>
      <c r="L12" s="161"/>
      <c r="M12" s="166"/>
      <c r="N12" s="166"/>
      <c r="O12" s="161"/>
      <c r="P12" s="161"/>
      <c r="Q12" s="156"/>
      <c r="R12" s="167"/>
      <c r="S12" s="163"/>
      <c r="T12" s="628"/>
      <c r="U12" s="628"/>
      <c r="V12" s="628"/>
    </row>
    <row r="13" spans="1:22" ht="32.950000000000003" customHeight="1" x14ac:dyDescent="0.2">
      <c r="A13" s="143"/>
      <c r="B13" s="156">
        <f>'Form 3'!B15</f>
        <v>4</v>
      </c>
      <c r="C13" s="163"/>
      <c r="D13" s="288">
        <f>'Form 3'!D15</f>
        <v>0</v>
      </c>
      <c r="E13" s="164"/>
      <c r="F13" s="165"/>
      <c r="G13" s="605"/>
      <c r="H13" s="606"/>
      <c r="I13" s="159"/>
      <c r="J13" s="166"/>
      <c r="K13" s="161"/>
      <c r="L13" s="161"/>
      <c r="M13" s="168"/>
      <c r="N13" s="168"/>
      <c r="O13" s="156"/>
      <c r="P13" s="156"/>
      <c r="Q13" s="156"/>
      <c r="R13" s="167"/>
      <c r="S13" s="163"/>
      <c r="T13" s="628"/>
      <c r="U13" s="628"/>
      <c r="V13" s="628"/>
    </row>
    <row r="14" spans="1:22" ht="32.950000000000003" customHeight="1" x14ac:dyDescent="0.2">
      <c r="A14" s="143"/>
      <c r="B14" s="156">
        <f>'Form 3'!B16</f>
        <v>5</v>
      </c>
      <c r="C14" s="163"/>
      <c r="D14" s="288">
        <f>'Form 3'!D16</f>
        <v>0</v>
      </c>
      <c r="E14" s="164"/>
      <c r="F14" s="165"/>
      <c r="G14" s="605"/>
      <c r="H14" s="606"/>
      <c r="I14" s="159"/>
      <c r="J14" s="166"/>
      <c r="K14" s="161"/>
      <c r="L14" s="161"/>
      <c r="M14" s="168"/>
      <c r="N14" s="168"/>
      <c r="O14" s="156"/>
      <c r="P14" s="156"/>
      <c r="Q14" s="156"/>
      <c r="R14" s="167"/>
      <c r="S14" s="163"/>
      <c r="T14" s="628"/>
      <c r="U14" s="628"/>
      <c r="V14" s="628"/>
    </row>
    <row r="15" spans="1:22" ht="32.950000000000003" customHeight="1" x14ac:dyDescent="0.2">
      <c r="A15" s="143"/>
      <c r="B15" s="156">
        <f>'Form 3'!B17</f>
        <v>6</v>
      </c>
      <c r="C15" s="163"/>
      <c r="D15" s="288">
        <f>'Form 3'!D17</f>
        <v>0</v>
      </c>
      <c r="E15" s="164"/>
      <c r="F15" s="165"/>
      <c r="G15" s="605"/>
      <c r="H15" s="606"/>
      <c r="I15" s="159"/>
      <c r="J15" s="166"/>
      <c r="K15" s="156"/>
      <c r="L15" s="156"/>
      <c r="M15" s="166"/>
      <c r="N15" s="166"/>
      <c r="O15" s="156"/>
      <c r="P15" s="156"/>
      <c r="Q15" s="156"/>
      <c r="R15" s="167"/>
      <c r="S15" s="163"/>
      <c r="T15" s="628"/>
      <c r="U15" s="628"/>
      <c r="V15" s="628"/>
    </row>
    <row r="16" spans="1:22" ht="32.950000000000003" customHeight="1" x14ac:dyDescent="0.2">
      <c r="A16" s="143"/>
      <c r="B16" s="156">
        <f>'Form 3'!B18</f>
        <v>7</v>
      </c>
      <c r="C16" s="163"/>
      <c r="D16" s="288">
        <f>'Form 3'!D18</f>
        <v>0</v>
      </c>
      <c r="E16" s="164"/>
      <c r="F16" s="165"/>
      <c r="G16" s="605"/>
      <c r="H16" s="606"/>
      <c r="I16" s="159"/>
      <c r="J16" s="166"/>
      <c r="K16" s="161"/>
      <c r="L16" s="161"/>
      <c r="M16" s="168"/>
      <c r="N16" s="168"/>
      <c r="O16" s="156"/>
      <c r="P16" s="156"/>
      <c r="Q16" s="156"/>
      <c r="R16" s="167"/>
      <c r="S16" s="163"/>
      <c r="T16" s="619"/>
      <c r="U16" s="620"/>
      <c r="V16" s="621"/>
    </row>
    <row r="17" spans="1:23" ht="32.950000000000003" customHeight="1" x14ac:dyDescent="0.2">
      <c r="A17" s="143"/>
      <c r="B17" s="156">
        <f>'Form 3'!B19</f>
        <v>8</v>
      </c>
      <c r="C17" s="163"/>
      <c r="D17" s="288">
        <f>'Form 3'!D19</f>
        <v>0</v>
      </c>
      <c r="E17" s="164"/>
      <c r="F17" s="165"/>
      <c r="G17" s="605"/>
      <c r="H17" s="606"/>
      <c r="I17" s="159"/>
      <c r="J17" s="166"/>
      <c r="K17" s="161"/>
      <c r="L17" s="161"/>
      <c r="M17" s="168"/>
      <c r="N17" s="168"/>
      <c r="O17" s="156"/>
      <c r="P17" s="156"/>
      <c r="Q17" s="156"/>
      <c r="R17" s="167"/>
      <c r="S17" s="163"/>
      <c r="T17" s="628"/>
      <c r="U17" s="628"/>
      <c r="V17" s="628"/>
    </row>
    <row r="18" spans="1:23" ht="32.950000000000003" customHeight="1" x14ac:dyDescent="0.3">
      <c r="A18" s="143"/>
      <c r="B18" s="156">
        <f>'Form 3'!B20</f>
        <v>9</v>
      </c>
      <c r="C18" s="92"/>
      <c r="D18" s="288">
        <f>'Form 3'!D20</f>
        <v>0</v>
      </c>
      <c r="E18" s="131"/>
      <c r="F18" s="97"/>
      <c r="G18" s="590"/>
      <c r="H18" s="601"/>
      <c r="I18" s="87"/>
      <c r="J18" s="94"/>
      <c r="K18" s="95"/>
      <c r="L18" s="95"/>
      <c r="M18" s="94"/>
      <c r="N18" s="94"/>
      <c r="O18" s="52"/>
      <c r="P18" s="52"/>
      <c r="Q18" s="52"/>
      <c r="R18" s="93"/>
      <c r="S18" s="92"/>
      <c r="T18" s="629"/>
      <c r="U18" s="629"/>
      <c r="V18" s="629"/>
    </row>
    <row r="19" spans="1:23" ht="32.950000000000003" customHeight="1" x14ac:dyDescent="0.3">
      <c r="A19" s="143"/>
      <c r="B19" s="156">
        <f>'Form 3'!B21</f>
        <v>10</v>
      </c>
      <c r="C19" s="92"/>
      <c r="D19" s="288">
        <f>'Form 3'!D21</f>
        <v>0</v>
      </c>
      <c r="E19" s="131"/>
      <c r="F19" s="97"/>
      <c r="G19" s="590"/>
      <c r="H19" s="591"/>
      <c r="I19" s="88"/>
      <c r="J19" s="94"/>
      <c r="K19" s="95"/>
      <c r="L19" s="95"/>
      <c r="M19" s="94"/>
      <c r="N19" s="94"/>
      <c r="O19" s="52"/>
      <c r="P19" s="52"/>
      <c r="Q19" s="52"/>
      <c r="R19" s="99"/>
      <c r="S19" s="92"/>
      <c r="T19" s="634"/>
      <c r="U19" s="635"/>
      <c r="V19" s="636"/>
    </row>
    <row r="20" spans="1:23" ht="32.950000000000003" customHeight="1" x14ac:dyDescent="0.3">
      <c r="A20" s="143"/>
      <c r="B20" s="156">
        <f>'Form 3'!B22</f>
        <v>11</v>
      </c>
      <c r="C20" s="92"/>
      <c r="D20" s="288">
        <f>'Form 3'!D22</f>
        <v>0</v>
      </c>
      <c r="E20" s="131"/>
      <c r="F20" s="97"/>
      <c r="G20" s="590"/>
      <c r="H20" s="591"/>
      <c r="I20" s="88"/>
      <c r="J20" s="94"/>
      <c r="K20" s="95"/>
      <c r="L20" s="95"/>
      <c r="M20" s="94"/>
      <c r="N20" s="94"/>
      <c r="O20" s="52"/>
      <c r="P20" s="52"/>
      <c r="Q20" s="52"/>
      <c r="R20" s="99"/>
      <c r="S20" s="92"/>
      <c r="T20" s="634"/>
      <c r="U20" s="635"/>
      <c r="V20" s="636"/>
    </row>
    <row r="21" spans="1:23" ht="32.950000000000003" customHeight="1" x14ac:dyDescent="0.3">
      <c r="A21" s="143"/>
      <c r="B21" s="156">
        <f>'Form 3'!B23</f>
        <v>12</v>
      </c>
      <c r="C21" s="92"/>
      <c r="D21" s="288">
        <f>'Form 3'!D23</f>
        <v>0</v>
      </c>
      <c r="E21" s="131"/>
      <c r="F21" s="97"/>
      <c r="G21" s="590"/>
      <c r="H21" s="591"/>
      <c r="I21" s="88"/>
      <c r="J21" s="94"/>
      <c r="K21" s="95"/>
      <c r="L21" s="95"/>
      <c r="M21" s="94"/>
      <c r="N21" s="94"/>
      <c r="O21" s="52"/>
      <c r="P21" s="52"/>
      <c r="Q21" s="52"/>
      <c r="R21" s="99"/>
      <c r="S21" s="92"/>
      <c r="T21" s="634"/>
      <c r="U21" s="635"/>
      <c r="V21" s="636"/>
    </row>
    <row r="22" spans="1:23" ht="32.950000000000003" customHeight="1" x14ac:dyDescent="0.3">
      <c r="A22" s="143"/>
      <c r="B22" s="156">
        <f>'Form 3'!B24</f>
        <v>13</v>
      </c>
      <c r="C22" s="92"/>
      <c r="D22" s="288">
        <f>'Form 3'!D24</f>
        <v>0</v>
      </c>
      <c r="E22" s="131"/>
      <c r="F22" s="97"/>
      <c r="G22" s="590"/>
      <c r="H22" s="601"/>
      <c r="I22" s="87"/>
      <c r="J22" s="94"/>
      <c r="K22" s="95"/>
      <c r="L22" s="95"/>
      <c r="M22" s="94"/>
      <c r="N22" s="94"/>
      <c r="O22" s="52"/>
      <c r="P22" s="52"/>
      <c r="Q22" s="52"/>
      <c r="R22" s="93"/>
      <c r="S22" s="92"/>
      <c r="T22" s="629"/>
      <c r="U22" s="629"/>
      <c r="V22" s="629"/>
    </row>
    <row r="23" spans="1:23" ht="32.950000000000003" customHeight="1" x14ac:dyDescent="0.3">
      <c r="A23" s="143"/>
      <c r="B23" s="156">
        <f>'Form 3'!B25</f>
        <v>14</v>
      </c>
      <c r="C23" s="92"/>
      <c r="D23" s="288">
        <f>'Form 3'!D25</f>
        <v>0</v>
      </c>
      <c r="E23" s="131"/>
      <c r="F23" s="97"/>
      <c r="G23" s="590"/>
      <c r="H23" s="601"/>
      <c r="I23" s="87"/>
      <c r="J23" s="94"/>
      <c r="K23" s="95"/>
      <c r="L23" s="95"/>
      <c r="M23" s="94"/>
      <c r="N23" s="94"/>
      <c r="O23" s="52"/>
      <c r="P23" s="52"/>
      <c r="Q23" s="52"/>
      <c r="R23" s="93"/>
      <c r="S23" s="92"/>
      <c r="T23" s="634"/>
      <c r="U23" s="635"/>
      <c r="V23" s="636"/>
    </row>
    <row r="24" spans="1:23" ht="32.950000000000003" customHeight="1" x14ac:dyDescent="0.3">
      <c r="A24" s="143"/>
      <c r="B24" s="156">
        <f>'Form 3'!B26</f>
        <v>15</v>
      </c>
      <c r="C24" s="92"/>
      <c r="D24" s="288">
        <f>'Form 3'!D26</f>
        <v>0</v>
      </c>
      <c r="E24" s="131"/>
      <c r="F24" s="97"/>
      <c r="G24" s="590"/>
      <c r="H24" s="601"/>
      <c r="I24" s="87"/>
      <c r="J24" s="94"/>
      <c r="K24" s="95"/>
      <c r="L24" s="95"/>
      <c r="M24" s="94"/>
      <c r="N24" s="94"/>
      <c r="O24" s="52"/>
      <c r="P24" s="52"/>
      <c r="Q24" s="52"/>
      <c r="R24" s="93"/>
      <c r="S24" s="92"/>
      <c r="T24" s="634"/>
      <c r="U24" s="635"/>
      <c r="V24" s="636"/>
    </row>
    <row r="25" spans="1:23" ht="32.950000000000003" customHeight="1" thickBot="1" x14ac:dyDescent="0.35">
      <c r="A25" s="143"/>
      <c r="B25" s="98"/>
      <c r="C25" s="92"/>
      <c r="D25" s="131"/>
      <c r="E25" s="131"/>
      <c r="F25" s="97"/>
      <c r="G25" s="590"/>
      <c r="H25" s="601"/>
      <c r="I25" s="87"/>
      <c r="J25" s="94"/>
      <c r="K25" s="95"/>
      <c r="L25" s="95"/>
      <c r="M25" s="94"/>
      <c r="N25" s="277"/>
      <c r="O25" s="278"/>
      <c r="P25" s="278"/>
      <c r="Q25" s="278"/>
      <c r="R25" s="279"/>
      <c r="S25" s="280"/>
      <c r="T25" s="647"/>
      <c r="U25" s="647"/>
      <c r="V25" s="647"/>
    </row>
    <row r="26" spans="1:23" customFormat="1" ht="30.1" customHeight="1" x14ac:dyDescent="0.2">
      <c r="A26" s="139"/>
      <c r="B26" s="488" t="s">
        <v>102</v>
      </c>
      <c r="C26" s="489"/>
      <c r="D26" s="489"/>
      <c r="E26" s="489"/>
      <c r="F26" s="490" t="s">
        <v>101</v>
      </c>
      <c r="G26" s="489"/>
      <c r="H26" s="491"/>
      <c r="I26" s="269"/>
      <c r="J26" s="654" t="s">
        <v>196</v>
      </c>
      <c r="K26" s="655"/>
      <c r="L26" s="655"/>
      <c r="M26" s="656"/>
      <c r="N26" s="654" t="s">
        <v>270</v>
      </c>
      <c r="O26" s="655"/>
      <c r="P26" s="655"/>
      <c r="Q26" s="655"/>
      <c r="R26" s="657"/>
      <c r="S26" s="657"/>
      <c r="T26" s="657"/>
      <c r="U26" s="657"/>
      <c r="V26" s="658"/>
      <c r="W26" s="83"/>
    </row>
    <row r="27" spans="1:23" ht="30.1" customHeight="1" thickBot="1" x14ac:dyDescent="0.25">
      <c r="B27" s="650" t="str">
        <f>'Form 0'!B63</f>
        <v>Select from drop down list</v>
      </c>
      <c r="C27" s="651"/>
      <c r="D27" s="651"/>
      <c r="E27" s="652"/>
      <c r="F27" s="527" t="str">
        <f>'Form 0'!F63</f>
        <v>Select from drop down list</v>
      </c>
      <c r="G27" s="648"/>
      <c r="H27" s="649"/>
      <c r="I27" s="85"/>
      <c r="J27" s="520"/>
      <c r="K27" s="521"/>
      <c r="L27" s="521"/>
      <c r="M27" s="522"/>
      <c r="N27" s="659"/>
      <c r="O27" s="660"/>
      <c r="P27" s="660"/>
      <c r="Q27" s="660"/>
      <c r="R27" s="660"/>
      <c r="S27" s="660"/>
      <c r="T27" s="661"/>
      <c r="U27" s="661"/>
      <c r="V27" s="662"/>
    </row>
    <row r="28" spans="1:23" ht="24.8" customHeight="1" x14ac:dyDescent="0.2">
      <c r="B28" s="575" t="s">
        <v>273</v>
      </c>
      <c r="C28" s="576"/>
      <c r="D28" s="576"/>
      <c r="E28" s="576"/>
      <c r="F28" s="576"/>
      <c r="G28" s="576"/>
      <c r="H28" s="576"/>
      <c r="I28" s="653"/>
      <c r="J28" s="653"/>
      <c r="K28" s="653"/>
      <c r="L28" s="653"/>
      <c r="M28" s="653"/>
      <c r="N28" s="653"/>
      <c r="O28" s="653"/>
      <c r="P28" s="653"/>
      <c r="Q28" s="653"/>
      <c r="R28" s="653"/>
      <c r="S28" s="653"/>
      <c r="T28" s="653"/>
      <c r="U28" s="653"/>
      <c r="V28" s="653"/>
    </row>
    <row r="29" spans="1:23" ht="18" customHeight="1" x14ac:dyDescent="0.2">
      <c r="B29" s="653"/>
      <c r="C29" s="653"/>
      <c r="D29" s="653"/>
      <c r="E29" s="653"/>
      <c r="F29" s="653"/>
      <c r="G29" s="653"/>
      <c r="H29" s="653"/>
      <c r="I29" s="653"/>
      <c r="J29" s="653"/>
      <c r="K29" s="653"/>
      <c r="L29" s="653"/>
      <c r="M29" s="653"/>
      <c r="N29" s="653"/>
      <c r="O29" s="653"/>
      <c r="P29" s="653"/>
      <c r="Q29" s="653"/>
      <c r="R29" s="653"/>
      <c r="S29" s="653"/>
      <c r="T29" s="653"/>
      <c r="U29" s="653"/>
      <c r="V29" s="653"/>
    </row>
    <row r="30" spans="1:23" ht="13.6" customHeight="1" x14ac:dyDescent="0.2">
      <c r="S30" s="85"/>
      <c r="T30" s="85"/>
      <c r="U30" s="85"/>
      <c r="V30" s="85"/>
    </row>
    <row r="31" spans="1:23" x14ac:dyDescent="0.2">
      <c r="S31" s="85"/>
      <c r="T31" s="85"/>
      <c r="U31" s="85"/>
      <c r="V31" s="85"/>
    </row>
  </sheetData>
  <autoFilter ref="A9:W9">
    <filterColumn colId="6" showButton="0"/>
    <filterColumn colId="19" showButton="0"/>
    <filterColumn colId="20" showButton="0"/>
  </autoFilter>
  <mergeCells count="57">
    <mergeCell ref="F27:H27"/>
    <mergeCell ref="B26:E26"/>
    <mergeCell ref="B27:E27"/>
    <mergeCell ref="B28:V29"/>
    <mergeCell ref="G23:H23"/>
    <mergeCell ref="J26:M26"/>
    <mergeCell ref="J27:M27"/>
    <mergeCell ref="F26:H26"/>
    <mergeCell ref="N26:V26"/>
    <mergeCell ref="N27:V27"/>
    <mergeCell ref="T22:V22"/>
    <mergeCell ref="T25:V25"/>
    <mergeCell ref="T23:V23"/>
    <mergeCell ref="G25:H25"/>
    <mergeCell ref="G24:H24"/>
    <mergeCell ref="T24:V24"/>
    <mergeCell ref="G22:H22"/>
    <mergeCell ref="T20:V20"/>
    <mergeCell ref="T21:V21"/>
    <mergeCell ref="L5:N5"/>
    <mergeCell ref="H5:K5"/>
    <mergeCell ref="T13:V13"/>
    <mergeCell ref="T14:V14"/>
    <mergeCell ref="T15:V15"/>
    <mergeCell ref="G10:H10"/>
    <mergeCell ref="T11:V11"/>
    <mergeCell ref="E8:I8"/>
    <mergeCell ref="G11:H11"/>
    <mergeCell ref="G12:H12"/>
    <mergeCell ref="G13:H13"/>
    <mergeCell ref="Q5:U5"/>
    <mergeCell ref="T19:V19"/>
    <mergeCell ref="G19:H19"/>
    <mergeCell ref="B3:V3"/>
    <mergeCell ref="B4:T4"/>
    <mergeCell ref="T10:V10"/>
    <mergeCell ref="T17:V17"/>
    <mergeCell ref="T18:V18"/>
    <mergeCell ref="J8:Q8"/>
    <mergeCell ref="T12:V12"/>
    <mergeCell ref="G17:H17"/>
    <mergeCell ref="G20:H20"/>
    <mergeCell ref="G21:H21"/>
    <mergeCell ref="B1:F2"/>
    <mergeCell ref="U4:V4"/>
    <mergeCell ref="T1:V2"/>
    <mergeCell ref="G18:H18"/>
    <mergeCell ref="T9:V9"/>
    <mergeCell ref="G14:H14"/>
    <mergeCell ref="G9:H9"/>
    <mergeCell ref="G1:S1"/>
    <mergeCell ref="G2:S2"/>
    <mergeCell ref="B5:E5"/>
    <mergeCell ref="B8:D8"/>
    <mergeCell ref="T16:V16"/>
    <mergeCell ref="G15:H15"/>
    <mergeCell ref="G16:H16"/>
  </mergeCells>
  <conditionalFormatting sqref="J6:J8 C6:C8 L7 R7:U8 O7:Q7 G6:I7">
    <cfRule type="cellIs" dxfId="13" priority="3" stopIfTrue="1" operator="equal">
      <formula>0</formula>
    </cfRule>
  </conditionalFormatting>
  <conditionalFormatting sqref="L5:M5 G5">
    <cfRule type="cellIs" dxfId="12" priority="1" stopIfTrue="1" operator="equal">
      <formula>0</formula>
    </cfRule>
  </conditionalFormatting>
  <printOptions horizontalCentered="1"/>
  <pageMargins left="0.19685039370078741" right="0.19685039370078741" top="0.15748031496062992" bottom="0.51181102362204722" header="0.23622047244094491" footer="0.15748031496062992"/>
  <pageSetup paperSize="9" scale="50" fitToHeight="0" orientation="landscape" horizontalDpi="300" verticalDpi="300" r:id="rId1"/>
  <headerFooter alignWithMargins="0">
    <oddFooter xml:space="preserve">&amp;L&amp;16Template No.&amp;CPage &amp;P&amp;R
</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4">
    <tabColor theme="6" tint="0.79998168889431442"/>
    <pageSetUpPr fitToPage="1"/>
  </sheetPr>
  <dimension ref="A1:AA31"/>
  <sheetViews>
    <sheetView zoomScale="70" zoomScaleNormal="70" workbookViewId="0">
      <selection activeCell="B28" sqref="B28:V29"/>
    </sheetView>
  </sheetViews>
  <sheetFormatPr baseColWidth="10" defaultColWidth="9.125" defaultRowHeight="11.55" x14ac:dyDescent="0.2"/>
  <cols>
    <col min="1" max="1" width="5.75" style="137" customWidth="1"/>
    <col min="2" max="2" width="8.625" style="83" customWidth="1"/>
    <col min="3" max="3" width="6.875" style="83" customWidth="1"/>
    <col min="4" max="4" width="23.25" style="83" customWidth="1"/>
    <col min="5" max="5" width="8.25" style="83" customWidth="1"/>
    <col min="6" max="6" width="31.375" style="83" customWidth="1"/>
    <col min="7" max="7" width="25.25" style="83" customWidth="1"/>
    <col min="8" max="8" width="7.75" style="83" customWidth="1"/>
    <col min="9" max="9" width="15.125" style="83" customWidth="1"/>
    <col min="10" max="10" width="18.875" style="83" customWidth="1"/>
    <col min="11" max="11" width="20.125" style="83" customWidth="1"/>
    <col min="12" max="12" width="16" style="83" customWidth="1"/>
    <col min="13" max="13" width="14.875" style="83" customWidth="1"/>
    <col min="14" max="14" width="14" style="83" customWidth="1"/>
    <col min="15" max="17" width="5.25" style="83" customWidth="1"/>
    <col min="18" max="18" width="14.625" style="83" customWidth="1"/>
    <col min="19" max="19" width="11.75" style="83" customWidth="1"/>
    <col min="20" max="20" width="11" style="83" customWidth="1"/>
    <col min="21" max="21" width="12.875" style="83" customWidth="1"/>
    <col min="22" max="22" width="18.25" style="83" customWidth="1"/>
    <col min="23" max="16384" width="9.125" style="83"/>
  </cols>
  <sheetData>
    <row r="1" spans="1:22" ht="33.799999999999997" customHeight="1" x14ac:dyDescent="0.2">
      <c r="B1" s="592"/>
      <c r="C1" s="592"/>
      <c r="D1" s="592"/>
      <c r="E1" s="592"/>
      <c r="F1" s="592"/>
      <c r="G1" s="609" t="s">
        <v>89</v>
      </c>
      <c r="H1" s="609"/>
      <c r="I1" s="609"/>
      <c r="J1" s="609"/>
      <c r="K1" s="609"/>
      <c r="L1" s="609"/>
      <c r="M1" s="609"/>
      <c r="N1" s="609"/>
      <c r="O1" s="609"/>
      <c r="P1" s="609"/>
      <c r="Q1" s="609"/>
      <c r="R1" s="609"/>
      <c r="S1" s="610"/>
      <c r="T1" s="595" t="str">
        <f>'Form 0'!H1</f>
        <v>SM F06   
Issue 08</v>
      </c>
      <c r="U1" s="596"/>
      <c r="V1" s="597"/>
    </row>
    <row r="2" spans="1:22" ht="50.95" customHeight="1" x14ac:dyDescent="0.2">
      <c r="B2" s="592"/>
      <c r="C2" s="592"/>
      <c r="D2" s="592"/>
      <c r="E2" s="592"/>
      <c r="F2" s="592"/>
      <c r="G2" s="611" t="s">
        <v>20</v>
      </c>
      <c r="H2" s="611"/>
      <c r="I2" s="611"/>
      <c r="J2" s="611"/>
      <c r="K2" s="611"/>
      <c r="L2" s="611"/>
      <c r="M2" s="611"/>
      <c r="N2" s="611"/>
      <c r="O2" s="611"/>
      <c r="P2" s="611"/>
      <c r="Q2" s="611"/>
      <c r="R2" s="611"/>
      <c r="S2" s="612"/>
      <c r="T2" s="598"/>
      <c r="U2" s="599"/>
      <c r="V2" s="600"/>
    </row>
    <row r="3" spans="1:22" s="14" customFormat="1" ht="31.6" customHeight="1" x14ac:dyDescent="0.4">
      <c r="A3" s="138"/>
      <c r="B3" s="622"/>
      <c r="C3" s="622"/>
      <c r="D3" s="622"/>
      <c r="E3" s="622"/>
      <c r="F3" s="622"/>
      <c r="G3" s="622"/>
      <c r="H3" s="622"/>
      <c r="I3" s="623"/>
      <c r="J3" s="623"/>
      <c r="K3" s="623"/>
      <c r="L3" s="623"/>
      <c r="M3" s="623"/>
      <c r="N3" s="623"/>
      <c r="O3" s="623"/>
      <c r="P3" s="623"/>
      <c r="Q3" s="623"/>
      <c r="R3" s="623"/>
      <c r="S3" s="623"/>
      <c r="T3" s="623"/>
      <c r="U3" s="623"/>
      <c r="V3" s="623"/>
    </row>
    <row r="4" spans="1:22" ht="35.35" customHeight="1" x14ac:dyDescent="0.2">
      <c r="A4" s="138"/>
      <c r="B4" s="624" t="s">
        <v>90</v>
      </c>
      <c r="C4" s="625"/>
      <c r="D4" s="625"/>
      <c r="E4" s="625"/>
      <c r="F4" s="625"/>
      <c r="G4" s="625"/>
      <c r="H4" s="625"/>
      <c r="I4" s="625"/>
      <c r="J4" s="625"/>
      <c r="K4" s="625"/>
      <c r="L4" s="625"/>
      <c r="M4" s="625"/>
      <c r="N4" s="625"/>
      <c r="O4" s="625"/>
      <c r="P4" s="625"/>
      <c r="Q4" s="625"/>
      <c r="R4" s="625"/>
      <c r="S4" s="625"/>
      <c r="T4" s="626"/>
      <c r="U4" s="593" t="s">
        <v>61</v>
      </c>
      <c r="V4" s="594"/>
    </row>
    <row r="5" spans="1:22" ht="36" customHeight="1" x14ac:dyDescent="0.25">
      <c r="A5" s="140"/>
      <c r="B5" s="613" t="s">
        <v>197</v>
      </c>
      <c r="C5" s="614"/>
      <c r="D5" s="614"/>
      <c r="E5" s="615"/>
      <c r="F5" s="318">
        <f>'Form 0'!B7</f>
        <v>0</v>
      </c>
      <c r="G5" s="145"/>
      <c r="H5" s="613" t="s">
        <v>91</v>
      </c>
      <c r="I5" s="640"/>
      <c r="J5" s="640"/>
      <c r="K5" s="641"/>
      <c r="L5" s="637">
        <f>'Form 0'!E7</f>
        <v>0</v>
      </c>
      <c r="M5" s="638"/>
      <c r="N5" s="639"/>
      <c r="O5" s="137"/>
      <c r="P5" s="137"/>
      <c r="Q5" s="646" t="s">
        <v>198</v>
      </c>
      <c r="R5" s="640"/>
      <c r="S5" s="640"/>
      <c r="T5" s="640"/>
      <c r="U5" s="641"/>
      <c r="V5" s="319">
        <f>'Form 0'!H7</f>
        <v>0</v>
      </c>
    </row>
    <row r="6" spans="1:22" s="146" customFormat="1" ht="15.8" customHeight="1" x14ac:dyDescent="0.35">
      <c r="A6" s="147"/>
      <c r="B6" s="170"/>
      <c r="C6" s="170"/>
      <c r="D6" s="170"/>
      <c r="E6" s="170"/>
      <c r="F6" s="171"/>
      <c r="G6" s="172"/>
      <c r="H6" s="172"/>
      <c r="I6" s="172"/>
      <c r="J6" s="134"/>
      <c r="K6" s="134"/>
      <c r="L6" s="134"/>
      <c r="M6" s="134"/>
      <c r="N6" s="134"/>
      <c r="O6" s="132"/>
      <c r="P6" s="132"/>
      <c r="Q6" s="132"/>
      <c r="R6" s="132"/>
      <c r="S6" s="132"/>
      <c r="T6" s="132"/>
      <c r="U6" s="132"/>
      <c r="V6" s="133"/>
    </row>
    <row r="7" spans="1:22" s="146" customFormat="1" ht="15.8" customHeight="1" x14ac:dyDescent="0.35">
      <c r="A7" s="148"/>
      <c r="B7" s="173"/>
      <c r="C7" s="173"/>
      <c r="D7" s="173"/>
      <c r="E7" s="173"/>
      <c r="F7" s="173"/>
      <c r="G7" s="172"/>
      <c r="H7" s="172"/>
      <c r="I7" s="172"/>
      <c r="J7" s="134"/>
      <c r="K7" s="135"/>
      <c r="L7" s="134"/>
      <c r="M7" s="134"/>
      <c r="N7" s="134"/>
      <c r="O7" s="136"/>
      <c r="P7" s="136"/>
      <c r="Q7" s="136"/>
      <c r="R7" s="136"/>
      <c r="S7" s="136"/>
      <c r="T7" s="136"/>
      <c r="U7" s="136"/>
      <c r="V7" s="133"/>
    </row>
    <row r="8" spans="1:22" ht="30.1" customHeight="1" x14ac:dyDescent="0.2">
      <c r="A8" s="141"/>
      <c r="B8" s="616" t="s">
        <v>153</v>
      </c>
      <c r="C8" s="617"/>
      <c r="D8" s="618"/>
      <c r="E8" s="642" t="s">
        <v>92</v>
      </c>
      <c r="F8" s="643"/>
      <c r="G8" s="644"/>
      <c r="H8" s="644"/>
      <c r="I8" s="645"/>
      <c r="J8" s="630" t="s">
        <v>88</v>
      </c>
      <c r="K8" s="631"/>
      <c r="L8" s="631"/>
      <c r="M8" s="631"/>
      <c r="N8" s="631"/>
      <c r="O8" s="632"/>
      <c r="P8" s="632"/>
      <c r="Q8" s="633"/>
      <c r="R8" s="136"/>
      <c r="S8" s="136"/>
      <c r="T8" s="136"/>
      <c r="U8" s="136"/>
      <c r="V8" s="133"/>
    </row>
    <row r="9" spans="1:22" ht="91.55" customHeight="1" x14ac:dyDescent="0.2">
      <c r="A9" s="142"/>
      <c r="B9" s="149" t="str">
        <f>IF($U$4="Français","N° Caractéristique","Characteristic N°")</f>
        <v>Characteristic N°</v>
      </c>
      <c r="C9" s="149" t="str">
        <f>IF($U$4="Français","Classification","Class")</f>
        <v>Class</v>
      </c>
      <c r="D9" s="149" t="str">
        <f>IF($U$4="Français","13. Drawing Requirement ","Exigences du plan")</f>
        <v>Exigences du plan</v>
      </c>
      <c r="E9" s="150" t="str">
        <f>IF($U$4="Français","N° Opération","Process No")</f>
        <v>Process No</v>
      </c>
      <c r="F9" s="264" t="str">
        <f>IF($U$4="Français","Nom process / Description Opération","Process Name / 
Operation
Description")</f>
        <v>Process Name / 
Operation
Description</v>
      </c>
      <c r="G9" s="607" t="str">
        <f>IF($U$4="Français","Machine, Moyen, Gabarit, Outils de prod.","Machine, Device,
Jig, Tools
for Mfg .")</f>
        <v>Machine, Device,
Jig, Tools
for Mfg .</v>
      </c>
      <c r="H9" s="608"/>
      <c r="I9" s="152" t="str">
        <f>IF($U$4="Français","Procédure de maintenance du moyen","Maintenance procedure of Machine,...")</f>
        <v>Maintenance procedure of Machine,...</v>
      </c>
      <c r="J9" s="153" t="str">
        <f>IF($U$4="Français","Méthode de contrôle","Control Method ")</f>
        <v xml:space="preserve">Control Method </v>
      </c>
      <c r="K9" s="154" t="str">
        <f>IF($U$4="Français","Moyen de Test / Mesure","Evaluation / Test Equipment")</f>
        <v>Evaluation / Test Equipment</v>
      </c>
      <c r="L9" s="154" t="str">
        <f>IF($U$4="Français","Vérification / Planning de Vérification","Calibration / Maintenance Schedule")</f>
        <v>Calibration / Maintenance Schedule</v>
      </c>
      <c r="M9" s="154" t="str">
        <f>IF($U$4="Français","Taille du prélèvement","Sub group size")</f>
        <v>Sub group size</v>
      </c>
      <c r="N9" s="154" t="str">
        <f>IF($U$4="Français","Fréquence","Frequency")</f>
        <v>Frequency</v>
      </c>
      <c r="O9" s="155" t="str">
        <f>IF($U$4="Français","100% automatique"," automatic 100%")</f>
        <v xml:space="preserve"> automatic 100%</v>
      </c>
      <c r="P9" s="155" t="str">
        <f>IF($U$4="Français","semi automatique"," semi automatic")</f>
        <v xml:space="preserve"> semi automatic</v>
      </c>
      <c r="Q9" s="155" t="str">
        <f>IF($U$4="Français","100% manuel"," manual 100%")</f>
        <v xml:space="preserve"> manual 100%</v>
      </c>
      <c r="R9" s="103" t="str">
        <f>IF($U$4="Français","Enregistrement","Record")</f>
        <v>Record</v>
      </c>
      <c r="S9" s="102" t="str">
        <f>IF($U$4="Français","Vérifié par"," Checked by")</f>
        <v xml:space="preserve"> Checked by</v>
      </c>
      <c r="T9" s="602" t="str">
        <f>IF($U$4="Français","PLAN DE REACTION EN CAS DE NON-CONFORMITE","REACTION PLAN FOR OUT OF CONTROL CONDITIONS.")</f>
        <v>REACTION PLAN FOR OUT OF CONTROL CONDITIONS.</v>
      </c>
      <c r="U9" s="603"/>
      <c r="V9" s="604"/>
    </row>
    <row r="10" spans="1:22" ht="32.950000000000003" customHeight="1" x14ac:dyDescent="0.2">
      <c r="A10" s="143"/>
      <c r="B10" s="156">
        <f>'Form 3 - 1'!B12</f>
        <v>16</v>
      </c>
      <c r="C10" s="156"/>
      <c r="D10" s="287">
        <f>'Form 3 - 1'!D12</f>
        <v>0</v>
      </c>
      <c r="E10" s="157"/>
      <c r="F10" s="158" t="s">
        <v>79</v>
      </c>
      <c r="G10" s="605" t="s">
        <v>78</v>
      </c>
      <c r="H10" s="606"/>
      <c r="I10" s="159"/>
      <c r="J10" s="160" t="s">
        <v>77</v>
      </c>
      <c r="K10" s="156"/>
      <c r="L10" s="156"/>
      <c r="M10" s="161">
        <v>1</v>
      </c>
      <c r="N10" s="161">
        <v>1</v>
      </c>
      <c r="O10" s="156"/>
      <c r="P10" s="156"/>
      <c r="Q10" s="156" t="s">
        <v>67</v>
      </c>
      <c r="R10" s="160" t="s">
        <v>76</v>
      </c>
      <c r="S10" s="156" t="s">
        <v>66</v>
      </c>
      <c r="T10" s="605" t="s">
        <v>75</v>
      </c>
      <c r="U10" s="627"/>
      <c r="V10" s="606"/>
    </row>
    <row r="11" spans="1:22" ht="32.950000000000003" customHeight="1" x14ac:dyDescent="0.2">
      <c r="A11" s="143"/>
      <c r="B11" s="156">
        <f>'Form 3 - 1'!B13</f>
        <v>17</v>
      </c>
      <c r="C11" s="156" t="s">
        <v>72</v>
      </c>
      <c r="D11" s="288">
        <f>'Form 3 - 1'!D13</f>
        <v>0</v>
      </c>
      <c r="E11" s="157"/>
      <c r="F11" s="158" t="s">
        <v>74</v>
      </c>
      <c r="G11" s="605" t="s">
        <v>73</v>
      </c>
      <c r="H11" s="606"/>
      <c r="I11" s="159"/>
      <c r="J11" s="160" t="s">
        <v>69</v>
      </c>
      <c r="K11" s="162" t="s">
        <v>71</v>
      </c>
      <c r="L11" s="162" t="s">
        <v>70</v>
      </c>
      <c r="M11" s="162">
        <v>1</v>
      </c>
      <c r="N11" s="162">
        <v>1</v>
      </c>
      <c r="O11" s="161" t="s">
        <v>67</v>
      </c>
      <c r="P11" s="161"/>
      <c r="Q11" s="156"/>
      <c r="R11" s="160" t="s">
        <v>68</v>
      </c>
      <c r="S11" s="156" t="s">
        <v>66</v>
      </c>
      <c r="T11" s="605" t="s">
        <v>65</v>
      </c>
      <c r="U11" s="627"/>
      <c r="V11" s="606"/>
    </row>
    <row r="12" spans="1:22" ht="32.950000000000003" customHeight="1" x14ac:dyDescent="0.2">
      <c r="A12" s="143"/>
      <c r="B12" s="156">
        <f>'Form 3 - 1'!B14</f>
        <v>18</v>
      </c>
      <c r="C12" s="163"/>
      <c r="D12" s="288">
        <f>'Form 3 - 1'!D14</f>
        <v>0</v>
      </c>
      <c r="E12" s="164"/>
      <c r="F12" s="165"/>
      <c r="G12" s="605"/>
      <c r="H12" s="606"/>
      <c r="I12" s="159"/>
      <c r="J12" s="166"/>
      <c r="K12" s="161"/>
      <c r="L12" s="161"/>
      <c r="M12" s="166"/>
      <c r="N12" s="166"/>
      <c r="O12" s="161"/>
      <c r="P12" s="161"/>
      <c r="Q12" s="156"/>
      <c r="R12" s="167"/>
      <c r="S12" s="163"/>
      <c r="T12" s="628"/>
      <c r="U12" s="628"/>
      <c r="V12" s="628"/>
    </row>
    <row r="13" spans="1:22" ht="32.950000000000003" customHeight="1" x14ac:dyDescent="0.2">
      <c r="A13" s="143"/>
      <c r="B13" s="156">
        <f>'Form 3 - 1'!B15</f>
        <v>19</v>
      </c>
      <c r="C13" s="163"/>
      <c r="D13" s="288">
        <f>'Form 3 - 1'!D15</f>
        <v>0</v>
      </c>
      <c r="E13" s="164"/>
      <c r="F13" s="165"/>
      <c r="G13" s="605"/>
      <c r="H13" s="606"/>
      <c r="I13" s="159"/>
      <c r="J13" s="166"/>
      <c r="K13" s="161"/>
      <c r="L13" s="161"/>
      <c r="M13" s="168"/>
      <c r="N13" s="168"/>
      <c r="O13" s="156"/>
      <c r="P13" s="156"/>
      <c r="Q13" s="156"/>
      <c r="R13" s="167"/>
      <c r="S13" s="163"/>
      <c r="T13" s="628"/>
      <c r="U13" s="628"/>
      <c r="V13" s="628"/>
    </row>
    <row r="14" spans="1:22" ht="32.950000000000003" customHeight="1" x14ac:dyDescent="0.2">
      <c r="A14" s="143"/>
      <c r="B14" s="156">
        <f>'Form 3 - 1'!B16</f>
        <v>20</v>
      </c>
      <c r="C14" s="163"/>
      <c r="D14" s="288">
        <f>'Form 3 - 1'!D16</f>
        <v>0</v>
      </c>
      <c r="E14" s="164"/>
      <c r="F14" s="165"/>
      <c r="G14" s="605"/>
      <c r="H14" s="606"/>
      <c r="I14" s="159"/>
      <c r="J14" s="166"/>
      <c r="K14" s="161"/>
      <c r="L14" s="161"/>
      <c r="M14" s="168"/>
      <c r="N14" s="168"/>
      <c r="O14" s="156"/>
      <c r="P14" s="156"/>
      <c r="Q14" s="156"/>
      <c r="R14" s="167"/>
      <c r="S14" s="163"/>
      <c r="T14" s="628"/>
      <c r="U14" s="628"/>
      <c r="V14" s="628"/>
    </row>
    <row r="15" spans="1:22" ht="32.950000000000003" customHeight="1" x14ac:dyDescent="0.2">
      <c r="A15" s="143"/>
      <c r="B15" s="156">
        <f>'Form 3 - 1'!B17</f>
        <v>21</v>
      </c>
      <c r="C15" s="163"/>
      <c r="D15" s="288">
        <f>'Form 3 - 1'!D17</f>
        <v>0</v>
      </c>
      <c r="E15" s="164"/>
      <c r="F15" s="165"/>
      <c r="G15" s="605"/>
      <c r="H15" s="606"/>
      <c r="I15" s="159"/>
      <c r="J15" s="166"/>
      <c r="K15" s="156"/>
      <c r="L15" s="156"/>
      <c r="M15" s="166"/>
      <c r="N15" s="166"/>
      <c r="O15" s="156"/>
      <c r="P15" s="156"/>
      <c r="Q15" s="156"/>
      <c r="R15" s="167"/>
      <c r="S15" s="163"/>
      <c r="T15" s="628"/>
      <c r="U15" s="628"/>
      <c r="V15" s="628"/>
    </row>
    <row r="16" spans="1:22" ht="32.950000000000003" customHeight="1" x14ac:dyDescent="0.2">
      <c r="A16" s="143"/>
      <c r="B16" s="156">
        <f>'Form 3 - 1'!B18</f>
        <v>22</v>
      </c>
      <c r="C16" s="163"/>
      <c r="D16" s="288">
        <f>'Form 3 - 1'!D18</f>
        <v>0</v>
      </c>
      <c r="E16" s="164"/>
      <c r="F16" s="165"/>
      <c r="G16" s="605"/>
      <c r="H16" s="606"/>
      <c r="I16" s="159"/>
      <c r="J16" s="166"/>
      <c r="K16" s="161"/>
      <c r="L16" s="161"/>
      <c r="M16" s="168"/>
      <c r="N16" s="168"/>
      <c r="O16" s="156"/>
      <c r="P16" s="156"/>
      <c r="Q16" s="156"/>
      <c r="R16" s="167"/>
      <c r="S16" s="163"/>
      <c r="T16" s="619"/>
      <c r="U16" s="620"/>
      <c r="V16" s="621"/>
    </row>
    <row r="17" spans="1:27" ht="32.950000000000003" customHeight="1" x14ac:dyDescent="0.2">
      <c r="A17" s="143"/>
      <c r="B17" s="156">
        <f>'Form 3 - 1'!B19</f>
        <v>23</v>
      </c>
      <c r="C17" s="163"/>
      <c r="D17" s="288">
        <f>'Form 3 - 1'!D19</f>
        <v>0</v>
      </c>
      <c r="E17" s="164"/>
      <c r="F17" s="165"/>
      <c r="G17" s="605"/>
      <c r="H17" s="606"/>
      <c r="I17" s="159"/>
      <c r="J17" s="166"/>
      <c r="K17" s="161"/>
      <c r="L17" s="161"/>
      <c r="M17" s="168"/>
      <c r="N17" s="168"/>
      <c r="O17" s="156"/>
      <c r="P17" s="156"/>
      <c r="Q17" s="156"/>
      <c r="R17" s="167"/>
      <c r="S17" s="163"/>
      <c r="T17" s="628"/>
      <c r="U17" s="628"/>
      <c r="V17" s="628"/>
    </row>
    <row r="18" spans="1:27" ht="32.950000000000003" customHeight="1" x14ac:dyDescent="0.3">
      <c r="A18" s="143"/>
      <c r="B18" s="156">
        <f>'Form 3 - 1'!B20</f>
        <v>24</v>
      </c>
      <c r="C18" s="92"/>
      <c r="D18" s="288">
        <f>'Form 3 - 1'!D20</f>
        <v>0</v>
      </c>
      <c r="E18" s="131"/>
      <c r="F18" s="97"/>
      <c r="G18" s="590"/>
      <c r="H18" s="601"/>
      <c r="I18" s="87"/>
      <c r="J18" s="94"/>
      <c r="K18" s="95"/>
      <c r="L18" s="95"/>
      <c r="M18" s="94"/>
      <c r="N18" s="94"/>
      <c r="O18" s="52"/>
      <c r="P18" s="52"/>
      <c r="Q18" s="52"/>
      <c r="R18" s="93"/>
      <c r="S18" s="92"/>
      <c r="T18" s="629"/>
      <c r="U18" s="629"/>
      <c r="V18" s="629"/>
    </row>
    <row r="19" spans="1:27" ht="32.950000000000003" customHeight="1" x14ac:dyDescent="0.3">
      <c r="A19" s="143"/>
      <c r="B19" s="156">
        <f>'Form 3 - 1'!B21</f>
        <v>25</v>
      </c>
      <c r="C19" s="92"/>
      <c r="D19" s="288">
        <f>'Form 3 - 1'!D21</f>
        <v>0</v>
      </c>
      <c r="E19" s="131"/>
      <c r="F19" s="97"/>
      <c r="G19" s="590"/>
      <c r="H19" s="591"/>
      <c r="I19" s="88"/>
      <c r="J19" s="94"/>
      <c r="K19" s="95"/>
      <c r="L19" s="95"/>
      <c r="M19" s="94"/>
      <c r="N19" s="94"/>
      <c r="O19" s="52"/>
      <c r="P19" s="52"/>
      <c r="Q19" s="52"/>
      <c r="R19" s="99"/>
      <c r="S19" s="92"/>
      <c r="T19" s="634"/>
      <c r="U19" s="635"/>
      <c r="V19" s="636"/>
    </row>
    <row r="20" spans="1:27" ht="32.950000000000003" customHeight="1" x14ac:dyDescent="0.3">
      <c r="A20" s="143"/>
      <c r="B20" s="156">
        <f>'Form 3 - 1'!B22</f>
        <v>26</v>
      </c>
      <c r="C20" s="92"/>
      <c r="D20" s="288">
        <f>'Form 3 - 1'!D22</f>
        <v>0</v>
      </c>
      <c r="E20" s="131"/>
      <c r="F20" s="97"/>
      <c r="G20" s="590"/>
      <c r="H20" s="591"/>
      <c r="I20" s="88"/>
      <c r="J20" s="94"/>
      <c r="K20" s="95"/>
      <c r="L20" s="95"/>
      <c r="M20" s="94"/>
      <c r="N20" s="94"/>
      <c r="O20" s="52"/>
      <c r="P20" s="52"/>
      <c r="Q20" s="52"/>
      <c r="R20" s="99"/>
      <c r="S20" s="92"/>
      <c r="T20" s="634"/>
      <c r="U20" s="635"/>
      <c r="V20" s="636"/>
    </row>
    <row r="21" spans="1:27" ht="32.950000000000003" customHeight="1" x14ac:dyDescent="0.3">
      <c r="A21" s="143"/>
      <c r="B21" s="156">
        <f>'Form 3 - 1'!B23</f>
        <v>27</v>
      </c>
      <c r="C21" s="92"/>
      <c r="D21" s="288">
        <f>'Form 3 - 1'!D23</f>
        <v>0</v>
      </c>
      <c r="E21" s="131"/>
      <c r="F21" s="97"/>
      <c r="G21" s="590"/>
      <c r="H21" s="591"/>
      <c r="I21" s="88"/>
      <c r="J21" s="94"/>
      <c r="K21" s="95"/>
      <c r="L21" s="95"/>
      <c r="M21" s="94"/>
      <c r="N21" s="94"/>
      <c r="O21" s="52"/>
      <c r="P21" s="52"/>
      <c r="Q21" s="52"/>
      <c r="R21" s="99"/>
      <c r="S21" s="92"/>
      <c r="T21" s="634"/>
      <c r="U21" s="635"/>
      <c r="V21" s="636"/>
    </row>
    <row r="22" spans="1:27" ht="32.950000000000003" customHeight="1" x14ac:dyDescent="0.3">
      <c r="A22" s="143"/>
      <c r="B22" s="156">
        <f>'Form 3 - 1'!B24</f>
        <v>28</v>
      </c>
      <c r="C22" s="92"/>
      <c r="D22" s="288">
        <f>'Form 3 - 1'!D24</f>
        <v>0</v>
      </c>
      <c r="E22" s="131"/>
      <c r="F22" s="97"/>
      <c r="G22" s="590"/>
      <c r="H22" s="601"/>
      <c r="I22" s="87"/>
      <c r="J22" s="94"/>
      <c r="K22" s="95"/>
      <c r="L22" s="95"/>
      <c r="M22" s="94"/>
      <c r="N22" s="94"/>
      <c r="O22" s="52"/>
      <c r="P22" s="52"/>
      <c r="Q22" s="52"/>
      <c r="R22" s="93"/>
      <c r="S22" s="92"/>
      <c r="T22" s="629"/>
      <c r="U22" s="629"/>
      <c r="V22" s="629"/>
    </row>
    <row r="23" spans="1:27" ht="32.950000000000003" customHeight="1" x14ac:dyDescent="0.3">
      <c r="A23" s="143"/>
      <c r="B23" s="156">
        <f>'Form 3 - 1'!B25</f>
        <v>29</v>
      </c>
      <c r="C23" s="92"/>
      <c r="D23" s="288">
        <f>'Form 3 - 1'!D25</f>
        <v>0</v>
      </c>
      <c r="E23" s="131"/>
      <c r="F23" s="97"/>
      <c r="G23" s="590"/>
      <c r="H23" s="601"/>
      <c r="I23" s="87"/>
      <c r="J23" s="94"/>
      <c r="K23" s="95"/>
      <c r="L23" s="95"/>
      <c r="M23" s="94"/>
      <c r="N23" s="94"/>
      <c r="O23" s="52"/>
      <c r="P23" s="52"/>
      <c r="Q23" s="52"/>
      <c r="R23" s="93"/>
      <c r="S23" s="92"/>
      <c r="T23" s="634"/>
      <c r="U23" s="635"/>
      <c r="V23" s="636"/>
    </row>
    <row r="24" spans="1:27" ht="32.950000000000003" customHeight="1" x14ac:dyDescent="0.3">
      <c r="A24" s="143"/>
      <c r="B24" s="156">
        <f>'Form 3 - 1'!B26</f>
        <v>30</v>
      </c>
      <c r="C24" s="92"/>
      <c r="D24" s="288">
        <f>'Form 3 - 1'!D26</f>
        <v>0</v>
      </c>
      <c r="E24" s="131"/>
      <c r="F24" s="97"/>
      <c r="G24" s="590"/>
      <c r="H24" s="601"/>
      <c r="I24" s="87"/>
      <c r="J24" s="94"/>
      <c r="K24" s="95"/>
      <c r="L24" s="95"/>
      <c r="M24" s="94"/>
      <c r="N24" s="94"/>
      <c r="O24" s="52"/>
      <c r="P24" s="52"/>
      <c r="Q24" s="52"/>
      <c r="R24" s="93"/>
      <c r="S24" s="92"/>
      <c r="T24" s="634"/>
      <c r="U24" s="635"/>
      <c r="V24" s="636"/>
    </row>
    <row r="25" spans="1:27" ht="32.950000000000003" customHeight="1" thickBot="1" x14ac:dyDescent="0.35">
      <c r="A25" s="143"/>
      <c r="B25" s="98"/>
      <c r="C25" s="92"/>
      <c r="D25" s="131"/>
      <c r="E25" s="131"/>
      <c r="F25" s="97"/>
      <c r="G25" s="590"/>
      <c r="H25" s="601"/>
      <c r="I25" s="87"/>
      <c r="J25" s="94"/>
      <c r="K25" s="95"/>
      <c r="L25" s="95"/>
      <c r="M25" s="94"/>
      <c r="N25" s="94"/>
      <c r="O25" s="278"/>
      <c r="P25" s="278"/>
      <c r="Q25" s="278"/>
      <c r="R25" s="279"/>
      <c r="S25" s="280"/>
      <c r="T25" s="647"/>
      <c r="U25" s="647"/>
      <c r="V25" s="647"/>
    </row>
    <row r="26" spans="1:27" customFormat="1" ht="30.1" customHeight="1" x14ac:dyDescent="0.2">
      <c r="A26" s="139"/>
      <c r="B26" s="488" t="s">
        <v>102</v>
      </c>
      <c r="C26" s="489"/>
      <c r="D26" s="489"/>
      <c r="E26" s="489"/>
      <c r="F26" s="490" t="s">
        <v>101</v>
      </c>
      <c r="G26" s="489"/>
      <c r="H26" s="491"/>
      <c r="I26" s="91"/>
      <c r="J26" s="91"/>
      <c r="K26" s="654" t="s">
        <v>196</v>
      </c>
      <c r="L26" s="655"/>
      <c r="M26" s="655"/>
      <c r="N26" s="656"/>
      <c r="O26" s="654" t="s">
        <v>270</v>
      </c>
      <c r="P26" s="655"/>
      <c r="Q26" s="655"/>
      <c r="R26" s="655"/>
      <c r="S26" s="657"/>
      <c r="T26" s="657"/>
      <c r="U26" s="657"/>
      <c r="V26" s="658"/>
      <c r="W26" s="85"/>
      <c r="X26" s="85"/>
      <c r="Y26" s="83"/>
      <c r="Z26" s="83"/>
      <c r="AA26" s="83"/>
    </row>
    <row r="27" spans="1:27" ht="30.1" customHeight="1" thickBot="1" x14ac:dyDescent="0.25">
      <c r="B27" s="526" t="str">
        <f>'Form 0'!B63</f>
        <v>Select from drop down list</v>
      </c>
      <c r="C27" s="663"/>
      <c r="D27" s="663"/>
      <c r="E27" s="663"/>
      <c r="F27" s="527" t="str">
        <f>'Form 0'!F63</f>
        <v>Select from drop down list</v>
      </c>
      <c r="G27" s="663"/>
      <c r="H27" s="664"/>
      <c r="J27" s="85"/>
      <c r="K27" s="520"/>
      <c r="L27" s="521"/>
      <c r="M27" s="521"/>
      <c r="N27" s="522"/>
      <c r="O27" s="659"/>
      <c r="P27" s="660"/>
      <c r="Q27" s="660"/>
      <c r="R27" s="660"/>
      <c r="S27" s="660"/>
      <c r="T27" s="660"/>
      <c r="U27" s="661"/>
      <c r="V27" s="662"/>
      <c r="W27" s="85"/>
      <c r="X27" s="85"/>
    </row>
    <row r="28" spans="1:27" ht="24.8" customHeight="1" x14ac:dyDescent="0.2">
      <c r="B28" s="575" t="s">
        <v>273</v>
      </c>
      <c r="C28" s="576"/>
      <c r="D28" s="576"/>
      <c r="E28" s="576"/>
      <c r="F28" s="576"/>
      <c r="G28" s="576"/>
      <c r="H28" s="576"/>
      <c r="I28" s="653"/>
      <c r="J28" s="653"/>
      <c r="K28" s="653"/>
      <c r="L28" s="653"/>
      <c r="M28" s="653"/>
      <c r="N28" s="653"/>
      <c r="O28" s="653"/>
      <c r="P28" s="653"/>
      <c r="Q28" s="653"/>
      <c r="R28" s="653"/>
      <c r="S28" s="653"/>
      <c r="T28" s="653"/>
      <c r="U28" s="653"/>
      <c r="V28" s="653"/>
    </row>
    <row r="29" spans="1:27" ht="18" customHeight="1" x14ac:dyDescent="0.2">
      <c r="B29" s="653"/>
      <c r="C29" s="653"/>
      <c r="D29" s="653"/>
      <c r="E29" s="653"/>
      <c r="F29" s="653"/>
      <c r="G29" s="653"/>
      <c r="H29" s="653"/>
      <c r="I29" s="653"/>
      <c r="J29" s="653"/>
      <c r="K29" s="653"/>
      <c r="L29" s="653"/>
      <c r="M29" s="653"/>
      <c r="N29" s="653"/>
      <c r="O29" s="653"/>
      <c r="P29" s="653"/>
      <c r="Q29" s="653"/>
      <c r="R29" s="653"/>
      <c r="S29" s="653"/>
      <c r="T29" s="653"/>
      <c r="U29" s="653"/>
      <c r="V29" s="653"/>
    </row>
    <row r="30" spans="1:27" x14ac:dyDescent="0.2">
      <c r="S30" s="85"/>
      <c r="T30" s="85"/>
      <c r="U30" s="85"/>
      <c r="V30" s="85"/>
    </row>
    <row r="31" spans="1:27" x14ac:dyDescent="0.2">
      <c r="S31" s="85"/>
      <c r="T31" s="85"/>
      <c r="U31" s="85"/>
      <c r="V31" s="85"/>
    </row>
  </sheetData>
  <mergeCells count="57">
    <mergeCell ref="K27:N27"/>
    <mergeCell ref="B28:V29"/>
    <mergeCell ref="B26:E26"/>
    <mergeCell ref="F26:H26"/>
    <mergeCell ref="B27:E27"/>
    <mergeCell ref="F27:H27"/>
    <mergeCell ref="O26:V26"/>
    <mergeCell ref="O27:V27"/>
    <mergeCell ref="G24:H24"/>
    <mergeCell ref="T24:V24"/>
    <mergeCell ref="G25:H25"/>
    <mergeCell ref="T25:V25"/>
    <mergeCell ref="K26:N26"/>
    <mergeCell ref="G16:H16"/>
    <mergeCell ref="T16:V16"/>
    <mergeCell ref="G17:H17"/>
    <mergeCell ref="T17:V17"/>
    <mergeCell ref="T23:V23"/>
    <mergeCell ref="G18:H18"/>
    <mergeCell ref="T18:V18"/>
    <mergeCell ref="G19:H19"/>
    <mergeCell ref="T19:V19"/>
    <mergeCell ref="G20:H20"/>
    <mergeCell ref="T20:V20"/>
    <mergeCell ref="G21:H21"/>
    <mergeCell ref="T21:V21"/>
    <mergeCell ref="G22:H22"/>
    <mergeCell ref="T22:V22"/>
    <mergeCell ref="G23:H23"/>
    <mergeCell ref="G13:H13"/>
    <mergeCell ref="T13:V13"/>
    <mergeCell ref="G14:H14"/>
    <mergeCell ref="T14:V14"/>
    <mergeCell ref="G15:H15"/>
    <mergeCell ref="T15:V15"/>
    <mergeCell ref="G10:H10"/>
    <mergeCell ref="T10:V10"/>
    <mergeCell ref="G11:H11"/>
    <mergeCell ref="T11:V11"/>
    <mergeCell ref="G12:H12"/>
    <mergeCell ref="T12:V12"/>
    <mergeCell ref="B8:D8"/>
    <mergeCell ref="E8:I8"/>
    <mergeCell ref="J8:Q8"/>
    <mergeCell ref="G9:H9"/>
    <mergeCell ref="T9:V9"/>
    <mergeCell ref="B4:T4"/>
    <mergeCell ref="U4:V4"/>
    <mergeCell ref="B5:E5"/>
    <mergeCell ref="H5:K5"/>
    <mergeCell ref="L5:N5"/>
    <mergeCell ref="Q5:U5"/>
    <mergeCell ref="B1:F2"/>
    <mergeCell ref="G1:S1"/>
    <mergeCell ref="T1:V2"/>
    <mergeCell ref="G2:S2"/>
    <mergeCell ref="B3:V3"/>
  </mergeCells>
  <conditionalFormatting sqref="J6:J8 C6:C8 L7 R7:U8 O7:Q7 G6:I7">
    <cfRule type="cellIs" dxfId="11" priority="2" stopIfTrue="1" operator="equal">
      <formula>0</formula>
    </cfRule>
  </conditionalFormatting>
  <conditionalFormatting sqref="L5:M5 G5">
    <cfRule type="cellIs" dxfId="10" priority="1" stopIfTrue="1" operator="equal">
      <formula>0</formula>
    </cfRule>
  </conditionalFormatting>
  <dataValidations count="1">
    <dataValidation type="list" allowBlank="1" showInputMessage="1" showErrorMessage="1" sqref="U4">
      <formula1>"Français,English"</formula1>
    </dataValidation>
  </dataValidations>
  <printOptions horizontalCentered="1"/>
  <pageMargins left="0.19685039370078741" right="0.19685039370078741" top="0.15748031496062992" bottom="0.51181102362204722" header="0.23622047244094491" footer="0.15748031496062992"/>
  <pageSetup paperSize="9" scale="49" fitToHeight="0" orientation="landscape" horizontalDpi="300" verticalDpi="300" r:id="rId1"/>
  <headerFooter alignWithMargins="0">
    <oddFooter xml:space="preserve">&amp;L&amp;16Template No.&amp;CPage &amp;P&amp;R
</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5">
    <tabColor theme="6" tint="0.79998168889431442"/>
    <pageSetUpPr fitToPage="1"/>
  </sheetPr>
  <dimension ref="A1:AA31"/>
  <sheetViews>
    <sheetView zoomScale="70" zoomScaleNormal="70" workbookViewId="0">
      <selection activeCell="B27" sqref="B27:E27"/>
    </sheetView>
  </sheetViews>
  <sheetFormatPr baseColWidth="10" defaultColWidth="9.125" defaultRowHeight="11.55" x14ac:dyDescent="0.2"/>
  <cols>
    <col min="1" max="1" width="5.75" style="137" customWidth="1"/>
    <col min="2" max="2" width="8.625" style="83" customWidth="1"/>
    <col min="3" max="3" width="6.875" style="83" customWidth="1"/>
    <col min="4" max="4" width="23.25" style="83" customWidth="1"/>
    <col min="5" max="5" width="8.25" style="83" customWidth="1"/>
    <col min="6" max="6" width="31.375" style="83" customWidth="1"/>
    <col min="7" max="7" width="25.25" style="83" customWidth="1"/>
    <col min="8" max="8" width="7.75" style="83" customWidth="1"/>
    <col min="9" max="9" width="15.125" style="83" customWidth="1"/>
    <col min="10" max="10" width="18.875" style="83" customWidth="1"/>
    <col min="11" max="11" width="20.125" style="83" customWidth="1"/>
    <col min="12" max="12" width="16" style="83" customWidth="1"/>
    <col min="13" max="13" width="14.875" style="83" customWidth="1"/>
    <col min="14" max="14" width="14" style="83" customWidth="1"/>
    <col min="15" max="17" width="5.25" style="83" customWidth="1"/>
    <col min="18" max="18" width="14.625" style="83" customWidth="1"/>
    <col min="19" max="19" width="11.75" style="83" customWidth="1"/>
    <col min="20" max="20" width="11" style="83" customWidth="1"/>
    <col min="21" max="21" width="12.875" style="83" customWidth="1"/>
    <col min="22" max="22" width="18.25" style="83" customWidth="1"/>
    <col min="23" max="16384" width="9.125" style="83"/>
  </cols>
  <sheetData>
    <row r="1" spans="1:22" ht="33.799999999999997" customHeight="1" x14ac:dyDescent="0.2">
      <c r="B1" s="592"/>
      <c r="C1" s="592"/>
      <c r="D1" s="592"/>
      <c r="E1" s="592"/>
      <c r="F1" s="592"/>
      <c r="G1" s="609" t="s">
        <v>89</v>
      </c>
      <c r="H1" s="609"/>
      <c r="I1" s="609"/>
      <c r="J1" s="609"/>
      <c r="K1" s="609"/>
      <c r="L1" s="609"/>
      <c r="M1" s="609"/>
      <c r="N1" s="609"/>
      <c r="O1" s="609"/>
      <c r="P1" s="609"/>
      <c r="Q1" s="609"/>
      <c r="R1" s="609"/>
      <c r="S1" s="610"/>
      <c r="T1" s="665" t="str">
        <f>'Form 0'!H1</f>
        <v>SM F06   
Issue 08</v>
      </c>
      <c r="U1" s="666"/>
      <c r="V1" s="667"/>
    </row>
    <row r="2" spans="1:22" ht="50.95" customHeight="1" x14ac:dyDescent="0.2">
      <c r="B2" s="592"/>
      <c r="C2" s="592"/>
      <c r="D2" s="592"/>
      <c r="E2" s="592"/>
      <c r="F2" s="592"/>
      <c r="G2" s="611" t="s">
        <v>20</v>
      </c>
      <c r="H2" s="611"/>
      <c r="I2" s="611"/>
      <c r="J2" s="611"/>
      <c r="K2" s="611"/>
      <c r="L2" s="611"/>
      <c r="M2" s="611"/>
      <c r="N2" s="611"/>
      <c r="O2" s="611"/>
      <c r="P2" s="611"/>
      <c r="Q2" s="611"/>
      <c r="R2" s="611"/>
      <c r="S2" s="612"/>
      <c r="T2" s="668"/>
      <c r="U2" s="669"/>
      <c r="V2" s="670"/>
    </row>
    <row r="3" spans="1:22" s="14" customFormat="1" ht="31.6" customHeight="1" x14ac:dyDescent="0.4">
      <c r="A3" s="138"/>
      <c r="B3" s="622"/>
      <c r="C3" s="622"/>
      <c r="D3" s="622"/>
      <c r="E3" s="622"/>
      <c r="F3" s="622"/>
      <c r="G3" s="622"/>
      <c r="H3" s="622"/>
      <c r="I3" s="623"/>
      <c r="J3" s="623"/>
      <c r="K3" s="623"/>
      <c r="L3" s="623"/>
      <c r="M3" s="623"/>
      <c r="N3" s="623"/>
      <c r="O3" s="623"/>
      <c r="P3" s="623"/>
      <c r="Q3" s="623"/>
      <c r="R3" s="623"/>
      <c r="S3" s="623"/>
      <c r="T3" s="623"/>
      <c r="U3" s="623"/>
      <c r="V3" s="623"/>
    </row>
    <row r="4" spans="1:22" ht="35.35" customHeight="1" x14ac:dyDescent="0.2">
      <c r="A4" s="138"/>
      <c r="B4" s="624" t="s">
        <v>90</v>
      </c>
      <c r="C4" s="625"/>
      <c r="D4" s="625"/>
      <c r="E4" s="625"/>
      <c r="F4" s="625"/>
      <c r="G4" s="625"/>
      <c r="H4" s="625"/>
      <c r="I4" s="625"/>
      <c r="J4" s="625"/>
      <c r="K4" s="625"/>
      <c r="L4" s="625"/>
      <c r="M4" s="625"/>
      <c r="N4" s="625"/>
      <c r="O4" s="625"/>
      <c r="P4" s="625"/>
      <c r="Q4" s="625"/>
      <c r="R4" s="625"/>
      <c r="S4" s="625"/>
      <c r="T4" s="626"/>
      <c r="U4" s="593" t="s">
        <v>61</v>
      </c>
      <c r="V4" s="594"/>
    </row>
    <row r="5" spans="1:22" ht="36" customHeight="1" x14ac:dyDescent="0.25">
      <c r="A5" s="140"/>
      <c r="B5" s="613" t="s">
        <v>197</v>
      </c>
      <c r="C5" s="614"/>
      <c r="D5" s="614"/>
      <c r="E5" s="615"/>
      <c r="F5" s="318">
        <f>'Form 0'!B7</f>
        <v>0</v>
      </c>
      <c r="G5" s="145"/>
      <c r="H5" s="613" t="s">
        <v>91</v>
      </c>
      <c r="I5" s="640"/>
      <c r="J5" s="640"/>
      <c r="K5" s="641"/>
      <c r="L5" s="637">
        <f>'Form 0'!E7</f>
        <v>0</v>
      </c>
      <c r="M5" s="638"/>
      <c r="N5" s="639"/>
      <c r="O5" s="137"/>
      <c r="P5" s="137"/>
      <c r="Q5" s="646" t="s">
        <v>198</v>
      </c>
      <c r="R5" s="640"/>
      <c r="S5" s="640"/>
      <c r="T5" s="640"/>
      <c r="U5" s="641"/>
      <c r="V5" s="319">
        <f>'Form 0'!H7</f>
        <v>0</v>
      </c>
    </row>
    <row r="6" spans="1:22" s="146" customFormat="1" ht="15.8" customHeight="1" x14ac:dyDescent="0.35">
      <c r="A6" s="147"/>
      <c r="B6" s="170"/>
      <c r="C6" s="170"/>
      <c r="D6" s="170"/>
      <c r="E6" s="170"/>
      <c r="F6" s="171"/>
      <c r="G6" s="172"/>
      <c r="H6" s="172"/>
      <c r="I6" s="172"/>
      <c r="J6" s="134"/>
      <c r="K6" s="134"/>
      <c r="L6" s="134"/>
      <c r="M6" s="134"/>
      <c r="N6" s="134"/>
      <c r="O6" s="132"/>
      <c r="P6" s="132"/>
      <c r="Q6" s="132"/>
      <c r="R6" s="132"/>
      <c r="S6" s="132"/>
      <c r="T6" s="132"/>
      <c r="U6" s="132"/>
      <c r="V6" s="133"/>
    </row>
    <row r="7" spans="1:22" s="146" customFormat="1" ht="15.8" customHeight="1" x14ac:dyDescent="0.35">
      <c r="A7" s="148"/>
      <c r="B7" s="173"/>
      <c r="C7" s="173"/>
      <c r="D7" s="173"/>
      <c r="E7" s="173"/>
      <c r="F7" s="173"/>
      <c r="G7" s="172"/>
      <c r="H7" s="172"/>
      <c r="I7" s="172"/>
      <c r="J7" s="134"/>
      <c r="K7" s="135"/>
      <c r="L7" s="134"/>
      <c r="M7" s="134"/>
      <c r="N7" s="134"/>
      <c r="O7" s="136"/>
      <c r="P7" s="136"/>
      <c r="Q7" s="136"/>
      <c r="R7" s="136"/>
      <c r="S7" s="136"/>
      <c r="T7" s="136"/>
      <c r="U7" s="136"/>
      <c r="V7" s="133"/>
    </row>
    <row r="8" spans="1:22" ht="30.1" customHeight="1" x14ac:dyDescent="0.2">
      <c r="A8" s="141"/>
      <c r="B8" s="616" t="s">
        <v>153</v>
      </c>
      <c r="C8" s="617"/>
      <c r="D8" s="618"/>
      <c r="E8" s="642" t="s">
        <v>92</v>
      </c>
      <c r="F8" s="643"/>
      <c r="G8" s="644"/>
      <c r="H8" s="644"/>
      <c r="I8" s="645"/>
      <c r="J8" s="630" t="s">
        <v>88</v>
      </c>
      <c r="K8" s="631"/>
      <c r="L8" s="631"/>
      <c r="M8" s="631"/>
      <c r="N8" s="631"/>
      <c r="O8" s="632"/>
      <c r="P8" s="632"/>
      <c r="Q8" s="633"/>
      <c r="R8" s="136"/>
      <c r="S8" s="136"/>
      <c r="T8" s="136"/>
      <c r="U8" s="136"/>
      <c r="V8" s="133"/>
    </row>
    <row r="9" spans="1:22" ht="91.55" customHeight="1" x14ac:dyDescent="0.2">
      <c r="A9" s="142"/>
      <c r="B9" s="149" t="str">
        <f>IF($U$4="Français","N° Caractéristique","Characteristic N°")</f>
        <v>Characteristic N°</v>
      </c>
      <c r="C9" s="149" t="str">
        <f>IF($U$4="Français","Classification","Class")</f>
        <v>Class</v>
      </c>
      <c r="D9" s="149" t="str">
        <f>IF($U$4="Français","13. Drawing Requirement ","Exigences du plan")</f>
        <v>Exigences du plan</v>
      </c>
      <c r="E9" s="150" t="str">
        <f>IF($U$4="Français","N° Opération","Process No")</f>
        <v>Process No</v>
      </c>
      <c r="F9" s="264" t="str">
        <f>IF($U$4="Français","Nom process / Description Opération","Process Name / 
Operation
Description")</f>
        <v>Process Name / 
Operation
Description</v>
      </c>
      <c r="G9" s="607" t="str">
        <f>IF($U$4="Français","Machine, Moyen, Gabarit, Outils de prod.","Machine, Device,
Jig, Tools
for Mfg .")</f>
        <v>Machine, Device,
Jig, Tools
for Mfg .</v>
      </c>
      <c r="H9" s="608"/>
      <c r="I9" s="152" t="str">
        <f>IF($U$4="Français","Procédure de maintenance du moyen","Maintenance procedure of Machine,...")</f>
        <v>Maintenance procedure of Machine,...</v>
      </c>
      <c r="J9" s="153" t="str">
        <f>IF($U$4="Français","Méthode de contrôle","Control Method ")</f>
        <v xml:space="preserve">Control Method </v>
      </c>
      <c r="K9" s="154" t="str">
        <f>IF($U$4="Français","Moyen de Test / Mesure","Evaluation / Test Equipment")</f>
        <v>Evaluation / Test Equipment</v>
      </c>
      <c r="L9" s="154" t="str">
        <f>IF($U$4="Français","Vérification / Planning de Vérification","Calibration / Maintenance Schedule")</f>
        <v>Calibration / Maintenance Schedule</v>
      </c>
      <c r="M9" s="154" t="str">
        <f>IF($U$4="Français","Taille du prélèvement","Sub group size")</f>
        <v>Sub group size</v>
      </c>
      <c r="N9" s="154" t="str">
        <f>IF($U$4="Français","Fréquence","Frequency")</f>
        <v>Frequency</v>
      </c>
      <c r="O9" s="155" t="str">
        <f>IF($U$4="Français","100% automatique"," automatic 100%")</f>
        <v xml:space="preserve"> automatic 100%</v>
      </c>
      <c r="P9" s="155" t="str">
        <f>IF($U$4="Français","semi automatique"," semi automatic")</f>
        <v xml:space="preserve"> semi automatic</v>
      </c>
      <c r="Q9" s="155" t="str">
        <f>IF($U$4="Français","100% manuel"," manual 100%")</f>
        <v xml:space="preserve"> manual 100%</v>
      </c>
      <c r="R9" s="103" t="str">
        <f>IF($U$4="Français","Enregistrement","Record")</f>
        <v>Record</v>
      </c>
      <c r="S9" s="102" t="str">
        <f>IF($U$4="Français","Vérifié par"," Checked by")</f>
        <v xml:space="preserve"> Checked by</v>
      </c>
      <c r="T9" s="602" t="str">
        <f>IF($U$4="Français","PLAN DE REACTION EN CAS DE NON-CONFORMITE","REACTION PLAN FOR OUT OF CONTROL CONDITIONS.")</f>
        <v>REACTION PLAN FOR OUT OF CONTROL CONDITIONS.</v>
      </c>
      <c r="U9" s="603"/>
      <c r="V9" s="604"/>
    </row>
    <row r="10" spans="1:22" ht="32.950000000000003" customHeight="1" x14ac:dyDescent="0.2">
      <c r="A10" s="143"/>
      <c r="B10" s="156">
        <f>'Form 3 - 2'!B12</f>
        <v>31</v>
      </c>
      <c r="C10" s="156"/>
      <c r="D10" s="288">
        <f>'Form 3 - 2'!D12</f>
        <v>0</v>
      </c>
      <c r="E10" s="157"/>
      <c r="F10" s="158" t="s">
        <v>79</v>
      </c>
      <c r="G10" s="605" t="s">
        <v>78</v>
      </c>
      <c r="H10" s="606"/>
      <c r="I10" s="159"/>
      <c r="J10" s="160" t="s">
        <v>77</v>
      </c>
      <c r="K10" s="156"/>
      <c r="L10" s="156"/>
      <c r="M10" s="161">
        <v>1</v>
      </c>
      <c r="N10" s="161">
        <v>1</v>
      </c>
      <c r="O10" s="156"/>
      <c r="P10" s="156"/>
      <c r="Q10" s="156" t="s">
        <v>67</v>
      </c>
      <c r="R10" s="160" t="s">
        <v>76</v>
      </c>
      <c r="S10" s="156" t="s">
        <v>66</v>
      </c>
      <c r="T10" s="605" t="s">
        <v>75</v>
      </c>
      <c r="U10" s="627"/>
      <c r="V10" s="606"/>
    </row>
    <row r="11" spans="1:22" ht="32.950000000000003" customHeight="1" x14ac:dyDescent="0.2">
      <c r="A11" s="143"/>
      <c r="B11" s="156">
        <f>'Form 3 - 2'!B13</f>
        <v>32</v>
      </c>
      <c r="C11" s="156" t="s">
        <v>72</v>
      </c>
      <c r="D11" s="288">
        <f>'Form 3 - 2'!D13</f>
        <v>0</v>
      </c>
      <c r="E11" s="157"/>
      <c r="F11" s="158" t="s">
        <v>74</v>
      </c>
      <c r="G11" s="605" t="s">
        <v>73</v>
      </c>
      <c r="H11" s="606"/>
      <c r="I11" s="159"/>
      <c r="J11" s="160" t="s">
        <v>69</v>
      </c>
      <c r="K11" s="162" t="s">
        <v>71</v>
      </c>
      <c r="L11" s="162" t="s">
        <v>70</v>
      </c>
      <c r="M11" s="162">
        <v>1</v>
      </c>
      <c r="N11" s="162">
        <v>1</v>
      </c>
      <c r="O11" s="161" t="s">
        <v>67</v>
      </c>
      <c r="P11" s="161"/>
      <c r="Q11" s="156"/>
      <c r="R11" s="160" t="s">
        <v>68</v>
      </c>
      <c r="S11" s="156" t="s">
        <v>66</v>
      </c>
      <c r="T11" s="605" t="s">
        <v>65</v>
      </c>
      <c r="U11" s="627"/>
      <c r="V11" s="606"/>
    </row>
    <row r="12" spans="1:22" ht="32.950000000000003" customHeight="1" x14ac:dyDescent="0.2">
      <c r="A12" s="143"/>
      <c r="B12" s="156">
        <f>'Form 3 - 2'!B14</f>
        <v>33</v>
      </c>
      <c r="C12" s="163"/>
      <c r="D12" s="288">
        <f>'Form 3 - 2'!D14</f>
        <v>0</v>
      </c>
      <c r="E12" s="164"/>
      <c r="F12" s="165"/>
      <c r="G12" s="605"/>
      <c r="H12" s="606"/>
      <c r="I12" s="159"/>
      <c r="J12" s="166"/>
      <c r="K12" s="161"/>
      <c r="L12" s="161"/>
      <c r="M12" s="166"/>
      <c r="N12" s="166"/>
      <c r="O12" s="161"/>
      <c r="P12" s="161"/>
      <c r="Q12" s="156"/>
      <c r="R12" s="167"/>
      <c r="S12" s="163"/>
      <c r="T12" s="628"/>
      <c r="U12" s="628"/>
      <c r="V12" s="628"/>
    </row>
    <row r="13" spans="1:22" ht="32.950000000000003" customHeight="1" x14ac:dyDescent="0.2">
      <c r="A13" s="143"/>
      <c r="B13" s="156">
        <f>'Form 3 - 2'!B15</f>
        <v>34</v>
      </c>
      <c r="C13" s="163"/>
      <c r="D13" s="288">
        <f>'Form 3 - 2'!D15</f>
        <v>0</v>
      </c>
      <c r="E13" s="164"/>
      <c r="F13" s="165"/>
      <c r="G13" s="605"/>
      <c r="H13" s="606"/>
      <c r="I13" s="159"/>
      <c r="J13" s="166"/>
      <c r="K13" s="161"/>
      <c r="L13" s="161"/>
      <c r="M13" s="168"/>
      <c r="N13" s="168"/>
      <c r="O13" s="156"/>
      <c r="P13" s="156"/>
      <c r="Q13" s="156"/>
      <c r="R13" s="167"/>
      <c r="S13" s="163"/>
      <c r="T13" s="628"/>
      <c r="U13" s="628"/>
      <c r="V13" s="628"/>
    </row>
    <row r="14" spans="1:22" ht="32.950000000000003" customHeight="1" x14ac:dyDescent="0.2">
      <c r="A14" s="143"/>
      <c r="B14" s="156">
        <f>'Form 3 - 2'!B16</f>
        <v>35</v>
      </c>
      <c r="C14" s="163"/>
      <c r="D14" s="288">
        <f>'Form 3 - 2'!D16</f>
        <v>0</v>
      </c>
      <c r="E14" s="164"/>
      <c r="F14" s="165"/>
      <c r="G14" s="605"/>
      <c r="H14" s="606"/>
      <c r="I14" s="159"/>
      <c r="J14" s="166"/>
      <c r="K14" s="161"/>
      <c r="L14" s="161"/>
      <c r="M14" s="168"/>
      <c r="N14" s="168"/>
      <c r="O14" s="156"/>
      <c r="P14" s="156"/>
      <c r="Q14" s="156"/>
      <c r="R14" s="167"/>
      <c r="S14" s="163"/>
      <c r="T14" s="628"/>
      <c r="U14" s="628"/>
      <c r="V14" s="628"/>
    </row>
    <row r="15" spans="1:22" ht="32.950000000000003" customHeight="1" x14ac:dyDescent="0.2">
      <c r="A15" s="143"/>
      <c r="B15" s="156">
        <f>'Form 3 - 2'!B17</f>
        <v>36</v>
      </c>
      <c r="C15" s="163"/>
      <c r="D15" s="288">
        <f>'Form 3 - 2'!D17</f>
        <v>0</v>
      </c>
      <c r="E15" s="164"/>
      <c r="F15" s="165"/>
      <c r="G15" s="605"/>
      <c r="H15" s="606"/>
      <c r="I15" s="159"/>
      <c r="J15" s="166"/>
      <c r="K15" s="156"/>
      <c r="L15" s="156"/>
      <c r="M15" s="166"/>
      <c r="N15" s="166"/>
      <c r="O15" s="156"/>
      <c r="P15" s="156"/>
      <c r="Q15" s="156"/>
      <c r="R15" s="167"/>
      <c r="S15" s="163"/>
      <c r="T15" s="628"/>
      <c r="U15" s="628"/>
      <c r="V15" s="628"/>
    </row>
    <row r="16" spans="1:22" ht="32.950000000000003" customHeight="1" x14ac:dyDescent="0.2">
      <c r="A16" s="143"/>
      <c r="B16" s="156">
        <f>'Form 3 - 2'!B18</f>
        <v>37</v>
      </c>
      <c r="C16" s="163"/>
      <c r="D16" s="288">
        <f>'Form 3 - 2'!D18</f>
        <v>0</v>
      </c>
      <c r="E16" s="164"/>
      <c r="F16" s="165"/>
      <c r="G16" s="605"/>
      <c r="H16" s="606"/>
      <c r="I16" s="159"/>
      <c r="J16" s="166"/>
      <c r="K16" s="161"/>
      <c r="L16" s="161"/>
      <c r="M16" s="168"/>
      <c r="N16" s="168"/>
      <c r="O16" s="156"/>
      <c r="P16" s="156"/>
      <c r="Q16" s="156"/>
      <c r="R16" s="167"/>
      <c r="S16" s="163"/>
      <c r="T16" s="619"/>
      <c r="U16" s="620"/>
      <c r="V16" s="621"/>
    </row>
    <row r="17" spans="1:27" ht="32.950000000000003" customHeight="1" x14ac:dyDescent="0.2">
      <c r="A17" s="143"/>
      <c r="B17" s="156">
        <f>'Form 3 - 2'!B19</f>
        <v>38</v>
      </c>
      <c r="C17" s="163"/>
      <c r="D17" s="288">
        <f>'Form 3 - 2'!D19</f>
        <v>0</v>
      </c>
      <c r="E17" s="164"/>
      <c r="F17" s="165"/>
      <c r="G17" s="605"/>
      <c r="H17" s="606"/>
      <c r="I17" s="159"/>
      <c r="J17" s="166"/>
      <c r="K17" s="161"/>
      <c r="L17" s="161"/>
      <c r="M17" s="168"/>
      <c r="N17" s="168"/>
      <c r="O17" s="156"/>
      <c r="P17" s="156"/>
      <c r="Q17" s="156"/>
      <c r="R17" s="167"/>
      <c r="S17" s="163"/>
      <c r="T17" s="628"/>
      <c r="U17" s="628"/>
      <c r="V17" s="628"/>
    </row>
    <row r="18" spans="1:27" ht="32.950000000000003" customHeight="1" x14ac:dyDescent="0.3">
      <c r="A18" s="143"/>
      <c r="B18" s="156">
        <f>'Form 3 - 2'!B20</f>
        <v>39</v>
      </c>
      <c r="C18" s="92"/>
      <c r="D18" s="288">
        <f>'Form 3 - 2'!D20</f>
        <v>0</v>
      </c>
      <c r="E18" s="131"/>
      <c r="F18" s="97"/>
      <c r="G18" s="590"/>
      <c r="H18" s="601"/>
      <c r="I18" s="87"/>
      <c r="J18" s="94"/>
      <c r="K18" s="95"/>
      <c r="L18" s="95"/>
      <c r="M18" s="94"/>
      <c r="N18" s="94"/>
      <c r="O18" s="52"/>
      <c r="P18" s="52"/>
      <c r="Q18" s="52"/>
      <c r="R18" s="93"/>
      <c r="S18" s="92"/>
      <c r="T18" s="629"/>
      <c r="U18" s="629"/>
      <c r="V18" s="629"/>
    </row>
    <row r="19" spans="1:27" ht="32.950000000000003" customHeight="1" x14ac:dyDescent="0.3">
      <c r="A19" s="143"/>
      <c r="B19" s="156">
        <f>'Form 3 - 2'!B21</f>
        <v>40</v>
      </c>
      <c r="C19" s="92"/>
      <c r="D19" s="288">
        <f>'Form 3 - 2'!D21</f>
        <v>0</v>
      </c>
      <c r="E19" s="131"/>
      <c r="F19" s="97"/>
      <c r="G19" s="590"/>
      <c r="H19" s="591"/>
      <c r="I19" s="88"/>
      <c r="J19" s="94"/>
      <c r="K19" s="95"/>
      <c r="L19" s="95"/>
      <c r="M19" s="94"/>
      <c r="N19" s="94"/>
      <c r="O19" s="52"/>
      <c r="P19" s="52"/>
      <c r="Q19" s="52"/>
      <c r="R19" s="99"/>
      <c r="S19" s="92"/>
      <c r="T19" s="634"/>
      <c r="U19" s="635"/>
      <c r="V19" s="636"/>
    </row>
    <row r="20" spans="1:27" ht="32.950000000000003" customHeight="1" x14ac:dyDescent="0.3">
      <c r="A20" s="143"/>
      <c r="B20" s="156">
        <f>'Form 3 - 2'!B22</f>
        <v>41</v>
      </c>
      <c r="C20" s="92"/>
      <c r="D20" s="288">
        <f>'Form 3 - 2'!D22</f>
        <v>0</v>
      </c>
      <c r="E20" s="131"/>
      <c r="F20" s="97"/>
      <c r="G20" s="590"/>
      <c r="H20" s="591"/>
      <c r="I20" s="88"/>
      <c r="J20" s="94"/>
      <c r="K20" s="95"/>
      <c r="L20" s="95"/>
      <c r="M20" s="94"/>
      <c r="N20" s="94"/>
      <c r="O20" s="52"/>
      <c r="P20" s="52"/>
      <c r="Q20" s="52"/>
      <c r="R20" s="99"/>
      <c r="S20" s="92"/>
      <c r="T20" s="634"/>
      <c r="U20" s="635"/>
      <c r="V20" s="636"/>
    </row>
    <row r="21" spans="1:27" ht="32.950000000000003" customHeight="1" x14ac:dyDescent="0.3">
      <c r="A21" s="143"/>
      <c r="B21" s="156">
        <f>'Form 3 - 2'!B23</f>
        <v>42</v>
      </c>
      <c r="C21" s="92"/>
      <c r="D21" s="288">
        <f>'Form 3 - 2'!D23</f>
        <v>0</v>
      </c>
      <c r="E21" s="131"/>
      <c r="F21" s="97"/>
      <c r="G21" s="590"/>
      <c r="H21" s="591"/>
      <c r="I21" s="88"/>
      <c r="J21" s="94"/>
      <c r="K21" s="95"/>
      <c r="L21" s="95"/>
      <c r="M21" s="94"/>
      <c r="N21" s="94"/>
      <c r="O21" s="52"/>
      <c r="P21" s="52"/>
      <c r="Q21" s="52"/>
      <c r="R21" s="99"/>
      <c r="S21" s="92"/>
      <c r="T21" s="634"/>
      <c r="U21" s="635"/>
      <c r="V21" s="636"/>
    </row>
    <row r="22" spans="1:27" ht="32.950000000000003" customHeight="1" x14ac:dyDescent="0.3">
      <c r="A22" s="143"/>
      <c r="B22" s="156">
        <f>'Form 3 - 2'!B24</f>
        <v>43</v>
      </c>
      <c r="C22" s="92"/>
      <c r="D22" s="288">
        <f>'Form 3 - 2'!D24</f>
        <v>0</v>
      </c>
      <c r="E22" s="131"/>
      <c r="F22" s="97"/>
      <c r="G22" s="590"/>
      <c r="H22" s="601"/>
      <c r="I22" s="87"/>
      <c r="J22" s="94"/>
      <c r="K22" s="95"/>
      <c r="L22" s="95"/>
      <c r="M22" s="94"/>
      <c r="N22" s="94"/>
      <c r="O22" s="52"/>
      <c r="P22" s="52"/>
      <c r="Q22" s="52"/>
      <c r="R22" s="93"/>
      <c r="S22" s="92"/>
      <c r="T22" s="629"/>
      <c r="U22" s="629"/>
      <c r="V22" s="629"/>
    </row>
    <row r="23" spans="1:27" ht="32.950000000000003" customHeight="1" x14ac:dyDescent="0.3">
      <c r="A23" s="143"/>
      <c r="B23" s="156">
        <f>'Form 3 - 2'!B25</f>
        <v>44</v>
      </c>
      <c r="C23" s="92"/>
      <c r="D23" s="288">
        <f>'Form 3 - 2'!D25</f>
        <v>0</v>
      </c>
      <c r="E23" s="131"/>
      <c r="F23" s="97"/>
      <c r="G23" s="590"/>
      <c r="H23" s="601"/>
      <c r="I23" s="87"/>
      <c r="J23" s="94"/>
      <c r="K23" s="95"/>
      <c r="L23" s="95"/>
      <c r="M23" s="94"/>
      <c r="N23" s="94"/>
      <c r="O23" s="52"/>
      <c r="P23" s="52"/>
      <c r="Q23" s="52"/>
      <c r="R23" s="93"/>
      <c r="S23" s="92"/>
      <c r="T23" s="634"/>
      <c r="U23" s="635"/>
      <c r="V23" s="636"/>
    </row>
    <row r="24" spans="1:27" ht="32.950000000000003" customHeight="1" x14ac:dyDescent="0.3">
      <c r="A24" s="143"/>
      <c r="B24" s="156">
        <f>'Form 3 - 2'!B26</f>
        <v>45</v>
      </c>
      <c r="C24" s="92"/>
      <c r="D24" s="288">
        <f>'Form 3 - 2'!D26</f>
        <v>0</v>
      </c>
      <c r="E24" s="131"/>
      <c r="F24" s="97"/>
      <c r="G24" s="590"/>
      <c r="H24" s="601"/>
      <c r="I24" s="87"/>
      <c r="J24" s="94"/>
      <c r="K24" s="95"/>
      <c r="L24" s="95"/>
      <c r="M24" s="94"/>
      <c r="N24" s="94"/>
      <c r="O24" s="52"/>
      <c r="P24" s="52"/>
      <c r="Q24" s="52"/>
      <c r="R24" s="93"/>
      <c r="S24" s="92"/>
      <c r="T24" s="634"/>
      <c r="U24" s="635"/>
      <c r="V24" s="636"/>
    </row>
    <row r="25" spans="1:27" ht="32.950000000000003" customHeight="1" thickBot="1" x14ac:dyDescent="0.35">
      <c r="A25" s="143"/>
      <c r="B25" s="98"/>
      <c r="C25" s="92"/>
      <c r="D25" s="131"/>
      <c r="E25" s="131"/>
      <c r="F25" s="97"/>
      <c r="G25" s="590"/>
      <c r="H25" s="601"/>
      <c r="I25" s="87"/>
      <c r="J25" s="94"/>
      <c r="K25" s="95"/>
      <c r="L25" s="95"/>
      <c r="M25" s="94"/>
      <c r="N25" s="94"/>
      <c r="O25" s="52"/>
      <c r="P25" s="52"/>
      <c r="Q25" s="52"/>
      <c r="R25" s="93"/>
      <c r="S25" s="92"/>
      <c r="T25" s="629"/>
      <c r="U25" s="629"/>
      <c r="V25" s="629"/>
    </row>
    <row r="26" spans="1:27" customFormat="1" ht="30.1" customHeight="1" x14ac:dyDescent="0.2">
      <c r="A26" s="139"/>
      <c r="B26" s="488" t="s">
        <v>102</v>
      </c>
      <c r="C26" s="489"/>
      <c r="D26" s="489"/>
      <c r="E26" s="489"/>
      <c r="F26" s="490" t="s">
        <v>101</v>
      </c>
      <c r="G26" s="489"/>
      <c r="H26" s="491"/>
      <c r="I26" s="91"/>
      <c r="J26" s="91"/>
      <c r="K26" s="654" t="s">
        <v>196</v>
      </c>
      <c r="L26" s="655"/>
      <c r="M26" s="655"/>
      <c r="N26" s="656"/>
      <c r="O26" s="654" t="s">
        <v>173</v>
      </c>
      <c r="P26" s="655"/>
      <c r="Q26" s="655"/>
      <c r="R26" s="655"/>
      <c r="S26" s="657"/>
      <c r="T26" s="658"/>
      <c r="U26" s="86"/>
      <c r="V26" s="86"/>
      <c r="W26" s="85"/>
      <c r="X26" s="85"/>
      <c r="Y26" s="83"/>
      <c r="Z26" s="83"/>
      <c r="AA26" s="83"/>
    </row>
    <row r="27" spans="1:27" ht="30.1" customHeight="1" thickBot="1" x14ac:dyDescent="0.25">
      <c r="B27" s="526" t="str">
        <f>'Form 0'!B63</f>
        <v>Select from drop down list</v>
      </c>
      <c r="C27" s="663"/>
      <c r="D27" s="663"/>
      <c r="E27" s="663"/>
      <c r="F27" s="527" t="str">
        <f>'Form 0'!F63</f>
        <v>Select from drop down list</v>
      </c>
      <c r="G27" s="663"/>
      <c r="H27" s="664"/>
      <c r="J27" s="85"/>
      <c r="K27" s="520"/>
      <c r="L27" s="521"/>
      <c r="M27" s="521"/>
      <c r="N27" s="522"/>
      <c r="O27" s="659"/>
      <c r="P27" s="660"/>
      <c r="Q27" s="660"/>
      <c r="R27" s="660"/>
      <c r="S27" s="660"/>
      <c r="T27" s="671"/>
      <c r="U27" s="85"/>
      <c r="V27" s="85"/>
      <c r="W27" s="85"/>
      <c r="X27" s="85"/>
    </row>
    <row r="28" spans="1:27" ht="24.8" customHeight="1" x14ac:dyDescent="0.2">
      <c r="B28" s="575" t="s">
        <v>273</v>
      </c>
      <c r="C28" s="576"/>
      <c r="D28" s="576"/>
      <c r="E28" s="576"/>
      <c r="F28" s="576"/>
      <c r="G28" s="576"/>
      <c r="H28" s="576"/>
      <c r="I28" s="653"/>
      <c r="J28" s="653"/>
      <c r="K28" s="653"/>
      <c r="L28" s="653"/>
      <c r="M28" s="653"/>
      <c r="N28" s="653"/>
      <c r="O28" s="653"/>
      <c r="P28" s="653"/>
      <c r="Q28" s="653"/>
      <c r="R28" s="653"/>
      <c r="S28" s="653"/>
      <c r="T28" s="653"/>
      <c r="U28" s="653"/>
      <c r="V28" s="653"/>
    </row>
    <row r="29" spans="1:27" ht="18" customHeight="1" x14ac:dyDescent="0.2">
      <c r="B29" s="653"/>
      <c r="C29" s="653"/>
      <c r="D29" s="653"/>
      <c r="E29" s="653"/>
      <c r="F29" s="653"/>
      <c r="G29" s="653"/>
      <c r="H29" s="653"/>
      <c r="I29" s="653"/>
      <c r="J29" s="653"/>
      <c r="K29" s="653"/>
      <c r="L29" s="653"/>
      <c r="M29" s="653"/>
      <c r="N29" s="653"/>
      <c r="O29" s="653"/>
      <c r="P29" s="653"/>
      <c r="Q29" s="653"/>
      <c r="R29" s="653"/>
      <c r="S29" s="653"/>
      <c r="T29" s="653"/>
      <c r="U29" s="653"/>
      <c r="V29" s="653"/>
    </row>
    <row r="30" spans="1:27" x14ac:dyDescent="0.2">
      <c r="S30" s="85"/>
      <c r="T30" s="85"/>
      <c r="U30" s="85"/>
      <c r="V30" s="85"/>
    </row>
    <row r="31" spans="1:27" x14ac:dyDescent="0.2">
      <c r="S31" s="85"/>
      <c r="T31" s="85"/>
      <c r="U31" s="85"/>
      <c r="V31" s="85"/>
    </row>
  </sheetData>
  <mergeCells count="57">
    <mergeCell ref="K27:N27"/>
    <mergeCell ref="O27:T27"/>
    <mergeCell ref="B28:V29"/>
    <mergeCell ref="B26:E26"/>
    <mergeCell ref="F26:H26"/>
    <mergeCell ref="B27:E27"/>
    <mergeCell ref="F27:H27"/>
    <mergeCell ref="G24:H24"/>
    <mergeCell ref="T24:V24"/>
    <mergeCell ref="G25:H25"/>
    <mergeCell ref="T25:V25"/>
    <mergeCell ref="K26:N26"/>
    <mergeCell ref="O26:T26"/>
    <mergeCell ref="G16:H16"/>
    <mergeCell ref="T16:V16"/>
    <mergeCell ref="G17:H17"/>
    <mergeCell ref="T17:V17"/>
    <mergeCell ref="T23:V23"/>
    <mergeCell ref="G18:H18"/>
    <mergeCell ref="T18:V18"/>
    <mergeCell ref="G19:H19"/>
    <mergeCell ref="T19:V19"/>
    <mergeCell ref="G20:H20"/>
    <mergeCell ref="T20:V20"/>
    <mergeCell ref="G21:H21"/>
    <mergeCell ref="T21:V21"/>
    <mergeCell ref="G22:H22"/>
    <mergeCell ref="T22:V22"/>
    <mergeCell ref="G23:H23"/>
    <mergeCell ref="G13:H13"/>
    <mergeCell ref="T13:V13"/>
    <mergeCell ref="G14:H14"/>
    <mergeCell ref="T14:V14"/>
    <mergeCell ref="G15:H15"/>
    <mergeCell ref="T15:V15"/>
    <mergeCell ref="G10:H10"/>
    <mergeCell ref="T10:V10"/>
    <mergeCell ref="G11:H11"/>
    <mergeCell ref="T11:V11"/>
    <mergeCell ref="G12:H12"/>
    <mergeCell ref="T12:V12"/>
    <mergeCell ref="B8:D8"/>
    <mergeCell ref="E8:I8"/>
    <mergeCell ref="J8:Q8"/>
    <mergeCell ref="G9:H9"/>
    <mergeCell ref="T9:V9"/>
    <mergeCell ref="B4:T4"/>
    <mergeCell ref="U4:V4"/>
    <mergeCell ref="B5:E5"/>
    <mergeCell ref="H5:K5"/>
    <mergeCell ref="L5:N5"/>
    <mergeCell ref="Q5:U5"/>
    <mergeCell ref="B1:F2"/>
    <mergeCell ref="G1:S1"/>
    <mergeCell ref="T1:V2"/>
    <mergeCell ref="G2:S2"/>
    <mergeCell ref="B3:V3"/>
  </mergeCells>
  <conditionalFormatting sqref="J6:J8 C6:C8 L7 R7:U8 O7:Q7 G6:I7">
    <cfRule type="cellIs" dxfId="9" priority="2" stopIfTrue="1" operator="equal">
      <formula>0</formula>
    </cfRule>
  </conditionalFormatting>
  <conditionalFormatting sqref="L5:M5 G5">
    <cfRule type="cellIs" dxfId="8" priority="1" stopIfTrue="1" operator="equal">
      <formula>0</formula>
    </cfRule>
  </conditionalFormatting>
  <dataValidations count="1">
    <dataValidation type="list" allowBlank="1" showInputMessage="1" showErrorMessage="1" sqref="U4">
      <formula1>"Français,English"</formula1>
    </dataValidation>
  </dataValidations>
  <printOptions horizontalCentered="1"/>
  <pageMargins left="0.19685039370078741" right="0.19685039370078741" top="0.15748031496062992" bottom="0.51181102362204722" header="0.23622047244094491" footer="0.15748031496062992"/>
  <pageSetup paperSize="9" scale="49" fitToHeight="0" orientation="landscape" horizontalDpi="300" verticalDpi="300" r:id="rId1"/>
  <headerFooter alignWithMargins="0">
    <oddFooter xml:space="preserve">&amp;L&amp;16Template No.&amp;CPage &amp;P&amp;R
</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6">
    <tabColor theme="6" tint="0.79998168889431442"/>
    <pageSetUpPr fitToPage="1"/>
  </sheetPr>
  <dimension ref="A1:AA31"/>
  <sheetViews>
    <sheetView zoomScale="70" zoomScaleNormal="70" workbookViewId="0">
      <selection activeCell="B27" sqref="B27:E27"/>
    </sheetView>
  </sheetViews>
  <sheetFormatPr baseColWidth="10" defaultColWidth="9.125" defaultRowHeight="11.55" x14ac:dyDescent="0.2"/>
  <cols>
    <col min="1" max="1" width="5.75" style="137" customWidth="1"/>
    <col min="2" max="2" width="8.625" style="83" customWidth="1"/>
    <col min="3" max="3" width="6.875" style="83" customWidth="1"/>
    <col min="4" max="4" width="23.25" style="83" customWidth="1"/>
    <col min="5" max="5" width="8.25" style="83" customWidth="1"/>
    <col min="6" max="6" width="31.375" style="83" customWidth="1"/>
    <col min="7" max="7" width="25.25" style="83" customWidth="1"/>
    <col min="8" max="8" width="7.75" style="83" customWidth="1"/>
    <col min="9" max="9" width="15.125" style="83" customWidth="1"/>
    <col min="10" max="10" width="18.875" style="83" customWidth="1"/>
    <col min="11" max="11" width="20.125" style="83" customWidth="1"/>
    <col min="12" max="12" width="16" style="83" customWidth="1"/>
    <col min="13" max="13" width="14.875" style="83" customWidth="1"/>
    <col min="14" max="14" width="14" style="83" customWidth="1"/>
    <col min="15" max="17" width="5.25" style="83" customWidth="1"/>
    <col min="18" max="18" width="14.625" style="83" customWidth="1"/>
    <col min="19" max="19" width="11.75" style="83" customWidth="1"/>
    <col min="20" max="20" width="11" style="83" customWidth="1"/>
    <col min="21" max="21" width="12.875" style="83" customWidth="1"/>
    <col min="22" max="22" width="18.25" style="83" customWidth="1"/>
    <col min="23" max="16384" width="9.125" style="83"/>
  </cols>
  <sheetData>
    <row r="1" spans="1:22" ht="33.799999999999997" customHeight="1" x14ac:dyDescent="0.2">
      <c r="B1" s="592"/>
      <c r="C1" s="592"/>
      <c r="D1" s="592"/>
      <c r="E1" s="592"/>
      <c r="F1" s="592"/>
      <c r="G1" s="609" t="s">
        <v>89</v>
      </c>
      <c r="H1" s="609"/>
      <c r="I1" s="609"/>
      <c r="J1" s="609"/>
      <c r="K1" s="609"/>
      <c r="L1" s="609"/>
      <c r="M1" s="609"/>
      <c r="N1" s="609"/>
      <c r="O1" s="609"/>
      <c r="P1" s="609"/>
      <c r="Q1" s="609"/>
      <c r="R1" s="609"/>
      <c r="S1" s="610"/>
      <c r="T1" s="665" t="str">
        <f>'Form 0'!H1</f>
        <v>SM F06   
Issue 08</v>
      </c>
      <c r="U1" s="666"/>
      <c r="V1" s="667"/>
    </row>
    <row r="2" spans="1:22" ht="50.95" customHeight="1" x14ac:dyDescent="0.2">
      <c r="B2" s="592"/>
      <c r="C2" s="592"/>
      <c r="D2" s="592"/>
      <c r="E2" s="592"/>
      <c r="F2" s="592"/>
      <c r="G2" s="611" t="s">
        <v>20</v>
      </c>
      <c r="H2" s="611"/>
      <c r="I2" s="611"/>
      <c r="J2" s="611"/>
      <c r="K2" s="611"/>
      <c r="L2" s="611"/>
      <c r="M2" s="611"/>
      <c r="N2" s="611"/>
      <c r="O2" s="611"/>
      <c r="P2" s="611"/>
      <c r="Q2" s="611"/>
      <c r="R2" s="611"/>
      <c r="S2" s="612"/>
      <c r="T2" s="668"/>
      <c r="U2" s="669"/>
      <c r="V2" s="670"/>
    </row>
    <row r="3" spans="1:22" s="14" customFormat="1" ht="31.6" customHeight="1" x14ac:dyDescent="0.4">
      <c r="A3" s="138"/>
      <c r="B3" s="622"/>
      <c r="C3" s="622"/>
      <c r="D3" s="622"/>
      <c r="E3" s="622"/>
      <c r="F3" s="622"/>
      <c r="G3" s="622"/>
      <c r="H3" s="622"/>
      <c r="I3" s="623"/>
      <c r="J3" s="623"/>
      <c r="K3" s="623"/>
      <c r="L3" s="623"/>
      <c r="M3" s="623"/>
      <c r="N3" s="623"/>
      <c r="O3" s="623"/>
      <c r="P3" s="623"/>
      <c r="Q3" s="623"/>
      <c r="R3" s="623"/>
      <c r="S3" s="623"/>
      <c r="T3" s="623"/>
      <c r="U3" s="623"/>
      <c r="V3" s="623"/>
    </row>
    <row r="4" spans="1:22" ht="35.35" customHeight="1" x14ac:dyDescent="0.2">
      <c r="A4" s="138"/>
      <c r="B4" s="624" t="s">
        <v>90</v>
      </c>
      <c r="C4" s="625"/>
      <c r="D4" s="625"/>
      <c r="E4" s="625"/>
      <c r="F4" s="625"/>
      <c r="G4" s="625"/>
      <c r="H4" s="625"/>
      <c r="I4" s="625"/>
      <c r="J4" s="625"/>
      <c r="K4" s="625"/>
      <c r="L4" s="625"/>
      <c r="M4" s="625"/>
      <c r="N4" s="625"/>
      <c r="O4" s="625"/>
      <c r="P4" s="625"/>
      <c r="Q4" s="625"/>
      <c r="R4" s="625"/>
      <c r="S4" s="625"/>
      <c r="T4" s="626"/>
      <c r="U4" s="593" t="s">
        <v>61</v>
      </c>
      <c r="V4" s="594"/>
    </row>
    <row r="5" spans="1:22" ht="36" customHeight="1" x14ac:dyDescent="0.25">
      <c r="A5" s="140"/>
      <c r="B5" s="613" t="s">
        <v>197</v>
      </c>
      <c r="C5" s="614"/>
      <c r="D5" s="614"/>
      <c r="E5" s="615"/>
      <c r="F5" s="318">
        <f>'Form 0'!B7</f>
        <v>0</v>
      </c>
      <c r="G5" s="145"/>
      <c r="H5" s="613" t="s">
        <v>91</v>
      </c>
      <c r="I5" s="640"/>
      <c r="J5" s="640"/>
      <c r="K5" s="641"/>
      <c r="L5" s="637">
        <f>'Form 0'!E7</f>
        <v>0</v>
      </c>
      <c r="M5" s="638"/>
      <c r="N5" s="639"/>
      <c r="O5" s="137"/>
      <c r="P5" s="137"/>
      <c r="Q5" s="646" t="s">
        <v>198</v>
      </c>
      <c r="R5" s="640"/>
      <c r="S5" s="640"/>
      <c r="T5" s="640"/>
      <c r="U5" s="641"/>
      <c r="V5" s="319">
        <f>'Form 0'!H7</f>
        <v>0</v>
      </c>
    </row>
    <row r="6" spans="1:22" s="146" customFormat="1" ht="15.8" customHeight="1" x14ac:dyDescent="0.35">
      <c r="A6" s="147"/>
      <c r="B6" s="170"/>
      <c r="C6" s="170"/>
      <c r="D6" s="170"/>
      <c r="E6" s="170"/>
      <c r="F6" s="171"/>
      <c r="G6" s="172"/>
      <c r="H6" s="172"/>
      <c r="I6" s="172"/>
      <c r="J6" s="134"/>
      <c r="K6" s="134"/>
      <c r="L6" s="134"/>
      <c r="M6" s="134"/>
      <c r="N6" s="134"/>
      <c r="O6" s="132"/>
      <c r="P6" s="132"/>
      <c r="Q6" s="132"/>
      <c r="R6" s="132"/>
      <c r="S6" s="132"/>
      <c r="T6" s="132"/>
      <c r="U6" s="132"/>
      <c r="V6" s="133"/>
    </row>
    <row r="7" spans="1:22" s="146" customFormat="1" ht="15.8" customHeight="1" x14ac:dyDescent="0.35">
      <c r="A7" s="148"/>
      <c r="B7" s="173"/>
      <c r="C7" s="173"/>
      <c r="D7" s="173"/>
      <c r="E7" s="173"/>
      <c r="F7" s="173"/>
      <c r="G7" s="172"/>
      <c r="H7" s="172"/>
      <c r="I7" s="172"/>
      <c r="J7" s="134"/>
      <c r="K7" s="135"/>
      <c r="L7" s="134"/>
      <c r="M7" s="134"/>
      <c r="N7" s="134"/>
      <c r="O7" s="136"/>
      <c r="P7" s="136"/>
      <c r="Q7" s="136"/>
      <c r="R7" s="136"/>
      <c r="S7" s="136"/>
      <c r="T7" s="136"/>
      <c r="U7" s="136"/>
      <c r="V7" s="133"/>
    </row>
    <row r="8" spans="1:22" ht="30.1" customHeight="1" x14ac:dyDescent="0.2">
      <c r="A8" s="141"/>
      <c r="B8" s="616" t="s">
        <v>153</v>
      </c>
      <c r="C8" s="617"/>
      <c r="D8" s="618"/>
      <c r="E8" s="642" t="s">
        <v>92</v>
      </c>
      <c r="F8" s="643"/>
      <c r="G8" s="644"/>
      <c r="H8" s="644"/>
      <c r="I8" s="645"/>
      <c r="J8" s="630" t="s">
        <v>88</v>
      </c>
      <c r="K8" s="631"/>
      <c r="L8" s="631"/>
      <c r="M8" s="631"/>
      <c r="N8" s="631"/>
      <c r="O8" s="632"/>
      <c r="P8" s="632"/>
      <c r="Q8" s="633"/>
      <c r="R8" s="136"/>
      <c r="S8" s="136"/>
      <c r="T8" s="136"/>
      <c r="U8" s="136"/>
      <c r="V8" s="133"/>
    </row>
    <row r="9" spans="1:22" ht="91.55" customHeight="1" x14ac:dyDescent="0.2">
      <c r="A9" s="142"/>
      <c r="B9" s="149" t="str">
        <f>IF($U$4="Français","N° Caractéristique","Characteristic N°")</f>
        <v>Characteristic N°</v>
      </c>
      <c r="C9" s="149" t="str">
        <f>IF($U$4="Français","Classification","Class")</f>
        <v>Class</v>
      </c>
      <c r="D9" s="149" t="str">
        <f>IF($U$4="Français","13. Drawing Requirement ","Exigences du plan")</f>
        <v>Exigences du plan</v>
      </c>
      <c r="E9" s="150" t="str">
        <f>IF($U$4="Français","N° Opération","Process No")</f>
        <v>Process No</v>
      </c>
      <c r="F9" s="274" t="str">
        <f>IF($U$4="Français","Nom process / Description Opération","Process Name / 
Operation
Description")</f>
        <v>Process Name / 
Operation
Description</v>
      </c>
      <c r="G9" s="607" t="str">
        <f>IF($U$4="Français","Machine, Moyen, Gabarit, Outils de prod.","Machine, Device,
Jig, Tools
for Mfg .")</f>
        <v>Machine, Device,
Jig, Tools
for Mfg .</v>
      </c>
      <c r="H9" s="608"/>
      <c r="I9" s="152" t="str">
        <f>IF($U$4="Français","Procédure de maintenance du moyen","Maintenance procedure of Machine,...")</f>
        <v>Maintenance procedure of Machine,...</v>
      </c>
      <c r="J9" s="153" t="str">
        <f>IF($U$4="Français","Méthode de contrôle","Control Method ")</f>
        <v xml:space="preserve">Control Method </v>
      </c>
      <c r="K9" s="154" t="str">
        <f>IF($U$4="Français","Moyen de Test / Mesure","Evaluation / Test Equipment")</f>
        <v>Evaluation / Test Equipment</v>
      </c>
      <c r="L9" s="154" t="str">
        <f>IF($U$4="Français","Vérification / Planning de Vérification","Calibration / Maintenance Schedule")</f>
        <v>Calibration / Maintenance Schedule</v>
      </c>
      <c r="M9" s="154" t="str">
        <f>IF($U$4="Français","Taille du prélèvement","Sub group size")</f>
        <v>Sub group size</v>
      </c>
      <c r="N9" s="154" t="str">
        <f>IF($U$4="Français","Fréquence","Frequency")</f>
        <v>Frequency</v>
      </c>
      <c r="O9" s="155" t="str">
        <f>IF($U$4="Français","100% automatique"," automatic 100%")</f>
        <v xml:space="preserve"> automatic 100%</v>
      </c>
      <c r="P9" s="155" t="str">
        <f>IF($U$4="Français","semi automatique"," semi automatic")</f>
        <v xml:space="preserve"> semi automatic</v>
      </c>
      <c r="Q9" s="155" t="str">
        <f>IF($U$4="Français","100% manuel"," manual 100%")</f>
        <v xml:space="preserve"> manual 100%</v>
      </c>
      <c r="R9" s="103" t="str">
        <f>IF($U$4="Français","Enregistrement","Record")</f>
        <v>Record</v>
      </c>
      <c r="S9" s="102" t="str">
        <f>IF($U$4="Français","Vérifié par"," Checked by")</f>
        <v xml:space="preserve"> Checked by</v>
      </c>
      <c r="T9" s="602" t="str">
        <f>IF($U$4="Français","PLAN DE REACTION EN CAS DE NON-CONFORMITE","REACTION PLAN FOR OUT OF CONTROL CONDITIONS.")</f>
        <v>REACTION PLAN FOR OUT OF CONTROL CONDITIONS.</v>
      </c>
      <c r="U9" s="603"/>
      <c r="V9" s="604"/>
    </row>
    <row r="10" spans="1:22" ht="32.950000000000003" customHeight="1" x14ac:dyDescent="0.2">
      <c r="A10" s="143"/>
      <c r="B10" s="156">
        <f>'Form 3 - 3'!B12</f>
        <v>46</v>
      </c>
      <c r="C10" s="156"/>
      <c r="D10" s="288">
        <f>'Form 3 - 3'!D12</f>
        <v>0</v>
      </c>
      <c r="E10" s="157"/>
      <c r="F10" s="271" t="s">
        <v>79</v>
      </c>
      <c r="G10" s="605" t="s">
        <v>78</v>
      </c>
      <c r="H10" s="606"/>
      <c r="I10" s="272"/>
      <c r="J10" s="160" t="s">
        <v>77</v>
      </c>
      <c r="K10" s="156"/>
      <c r="L10" s="156"/>
      <c r="M10" s="161">
        <v>1</v>
      </c>
      <c r="N10" s="161">
        <v>1</v>
      </c>
      <c r="O10" s="156"/>
      <c r="P10" s="156"/>
      <c r="Q10" s="156" t="s">
        <v>67</v>
      </c>
      <c r="R10" s="160" t="s">
        <v>76</v>
      </c>
      <c r="S10" s="156" t="s">
        <v>66</v>
      </c>
      <c r="T10" s="605" t="s">
        <v>75</v>
      </c>
      <c r="U10" s="627"/>
      <c r="V10" s="606"/>
    </row>
    <row r="11" spans="1:22" ht="32.950000000000003" customHeight="1" x14ac:dyDescent="0.2">
      <c r="A11" s="143"/>
      <c r="B11" s="156">
        <f>'Form 3 - 3'!B13</f>
        <v>47</v>
      </c>
      <c r="C11" s="156" t="s">
        <v>72</v>
      </c>
      <c r="D11" s="288">
        <f>'Form 3 - 3'!D13</f>
        <v>0</v>
      </c>
      <c r="E11" s="157"/>
      <c r="F11" s="271" t="s">
        <v>74</v>
      </c>
      <c r="G11" s="605" t="s">
        <v>73</v>
      </c>
      <c r="H11" s="606"/>
      <c r="I11" s="272"/>
      <c r="J11" s="160" t="s">
        <v>69</v>
      </c>
      <c r="K11" s="162" t="s">
        <v>71</v>
      </c>
      <c r="L11" s="162" t="s">
        <v>70</v>
      </c>
      <c r="M11" s="162">
        <v>1</v>
      </c>
      <c r="N11" s="162">
        <v>1</v>
      </c>
      <c r="O11" s="161" t="s">
        <v>67</v>
      </c>
      <c r="P11" s="161"/>
      <c r="Q11" s="156"/>
      <c r="R11" s="160" t="s">
        <v>68</v>
      </c>
      <c r="S11" s="156" t="s">
        <v>66</v>
      </c>
      <c r="T11" s="605" t="s">
        <v>65</v>
      </c>
      <c r="U11" s="627"/>
      <c r="V11" s="606"/>
    </row>
    <row r="12" spans="1:22" ht="32.950000000000003" customHeight="1" x14ac:dyDescent="0.2">
      <c r="A12" s="143"/>
      <c r="B12" s="156">
        <f>'Form 3 - 3'!B14</f>
        <v>48</v>
      </c>
      <c r="C12" s="163"/>
      <c r="D12" s="288">
        <f>'Form 3 - 3'!D14</f>
        <v>0</v>
      </c>
      <c r="E12" s="164"/>
      <c r="F12" s="165"/>
      <c r="G12" s="605"/>
      <c r="H12" s="606"/>
      <c r="I12" s="272"/>
      <c r="J12" s="166"/>
      <c r="K12" s="161"/>
      <c r="L12" s="161"/>
      <c r="M12" s="166"/>
      <c r="N12" s="166"/>
      <c r="O12" s="161"/>
      <c r="P12" s="161"/>
      <c r="Q12" s="156"/>
      <c r="R12" s="167"/>
      <c r="S12" s="163"/>
      <c r="T12" s="628"/>
      <c r="U12" s="628"/>
      <c r="V12" s="628"/>
    </row>
    <row r="13" spans="1:22" ht="32.950000000000003" customHeight="1" x14ac:dyDescent="0.2">
      <c r="A13" s="143"/>
      <c r="B13" s="156">
        <f>'Form 3 - 3'!B15</f>
        <v>49</v>
      </c>
      <c r="C13" s="163"/>
      <c r="D13" s="288">
        <f>'Form 3 - 3'!D15</f>
        <v>0</v>
      </c>
      <c r="E13" s="164"/>
      <c r="F13" s="165"/>
      <c r="G13" s="605"/>
      <c r="H13" s="606"/>
      <c r="I13" s="272"/>
      <c r="J13" s="166"/>
      <c r="K13" s="161"/>
      <c r="L13" s="161"/>
      <c r="M13" s="168"/>
      <c r="N13" s="168"/>
      <c r="O13" s="156"/>
      <c r="P13" s="156"/>
      <c r="Q13" s="156"/>
      <c r="R13" s="167"/>
      <c r="S13" s="163"/>
      <c r="T13" s="628"/>
      <c r="U13" s="628"/>
      <c r="V13" s="628"/>
    </row>
    <row r="14" spans="1:22" ht="32.950000000000003" customHeight="1" x14ac:dyDescent="0.2">
      <c r="A14" s="143"/>
      <c r="B14" s="156">
        <f>'Form 3 - 3'!B16</f>
        <v>50</v>
      </c>
      <c r="C14" s="163"/>
      <c r="D14" s="288">
        <f>'Form 3 - 3'!D16</f>
        <v>0</v>
      </c>
      <c r="E14" s="164"/>
      <c r="F14" s="165"/>
      <c r="G14" s="605"/>
      <c r="H14" s="606"/>
      <c r="I14" s="272"/>
      <c r="J14" s="166"/>
      <c r="K14" s="161"/>
      <c r="L14" s="161"/>
      <c r="M14" s="168"/>
      <c r="N14" s="168"/>
      <c r="O14" s="156"/>
      <c r="P14" s="156"/>
      <c r="Q14" s="156"/>
      <c r="R14" s="167"/>
      <c r="S14" s="163"/>
      <c r="T14" s="628"/>
      <c r="U14" s="628"/>
      <c r="V14" s="628"/>
    </row>
    <row r="15" spans="1:22" ht="32.950000000000003" customHeight="1" x14ac:dyDescent="0.2">
      <c r="A15" s="143"/>
      <c r="B15" s="156">
        <f>'Form 3 - 3'!B17</f>
        <v>51</v>
      </c>
      <c r="C15" s="163"/>
      <c r="D15" s="288">
        <f>'Form 3 - 3'!D17</f>
        <v>0</v>
      </c>
      <c r="E15" s="164"/>
      <c r="F15" s="165"/>
      <c r="G15" s="605"/>
      <c r="H15" s="606"/>
      <c r="I15" s="272"/>
      <c r="J15" s="166"/>
      <c r="K15" s="156"/>
      <c r="L15" s="156"/>
      <c r="M15" s="166"/>
      <c r="N15" s="166"/>
      <c r="O15" s="156"/>
      <c r="P15" s="156"/>
      <c r="Q15" s="156"/>
      <c r="R15" s="167"/>
      <c r="S15" s="163"/>
      <c r="T15" s="628"/>
      <c r="U15" s="628"/>
      <c r="V15" s="628"/>
    </row>
    <row r="16" spans="1:22" ht="32.950000000000003" customHeight="1" x14ac:dyDescent="0.2">
      <c r="A16" s="143"/>
      <c r="B16" s="156">
        <f>'Form 3 - 3'!B18</f>
        <v>52</v>
      </c>
      <c r="C16" s="163"/>
      <c r="D16" s="288">
        <f>'Form 3 - 3'!D18</f>
        <v>0</v>
      </c>
      <c r="E16" s="164"/>
      <c r="F16" s="165"/>
      <c r="G16" s="605"/>
      <c r="H16" s="606"/>
      <c r="I16" s="272"/>
      <c r="J16" s="166"/>
      <c r="K16" s="161"/>
      <c r="L16" s="161"/>
      <c r="M16" s="168"/>
      <c r="N16" s="168"/>
      <c r="O16" s="156"/>
      <c r="P16" s="156"/>
      <c r="Q16" s="156"/>
      <c r="R16" s="167"/>
      <c r="S16" s="163"/>
      <c r="T16" s="619"/>
      <c r="U16" s="620"/>
      <c r="V16" s="621"/>
    </row>
    <row r="17" spans="1:27" ht="32.950000000000003" customHeight="1" x14ac:dyDescent="0.2">
      <c r="A17" s="143"/>
      <c r="B17" s="156">
        <f>'Form 3 - 3'!B19</f>
        <v>53</v>
      </c>
      <c r="C17" s="163"/>
      <c r="D17" s="288">
        <f>'Form 3 - 3'!D19</f>
        <v>0</v>
      </c>
      <c r="E17" s="164"/>
      <c r="F17" s="165"/>
      <c r="G17" s="605"/>
      <c r="H17" s="606"/>
      <c r="I17" s="272"/>
      <c r="J17" s="166"/>
      <c r="K17" s="161"/>
      <c r="L17" s="161"/>
      <c r="M17" s="168"/>
      <c r="N17" s="168"/>
      <c r="O17" s="156"/>
      <c r="P17" s="156"/>
      <c r="Q17" s="156"/>
      <c r="R17" s="167"/>
      <c r="S17" s="163"/>
      <c r="T17" s="628"/>
      <c r="U17" s="628"/>
      <c r="V17" s="628"/>
    </row>
    <row r="18" spans="1:27" ht="32.950000000000003" customHeight="1" x14ac:dyDescent="0.3">
      <c r="A18" s="143"/>
      <c r="B18" s="156">
        <f>'Form 3 - 3'!B20</f>
        <v>54</v>
      </c>
      <c r="C18" s="92"/>
      <c r="D18" s="288">
        <f>'Form 3 - 3'!D20</f>
        <v>0</v>
      </c>
      <c r="E18" s="131"/>
      <c r="F18" s="276"/>
      <c r="G18" s="590"/>
      <c r="H18" s="601"/>
      <c r="I18" s="273"/>
      <c r="J18" s="94"/>
      <c r="K18" s="95"/>
      <c r="L18" s="95"/>
      <c r="M18" s="94"/>
      <c r="N18" s="94"/>
      <c r="O18" s="270"/>
      <c r="P18" s="270"/>
      <c r="Q18" s="270"/>
      <c r="R18" s="93"/>
      <c r="S18" s="92"/>
      <c r="T18" s="629"/>
      <c r="U18" s="629"/>
      <c r="V18" s="629"/>
    </row>
    <row r="19" spans="1:27" ht="32.950000000000003" customHeight="1" x14ac:dyDescent="0.3">
      <c r="A19" s="143"/>
      <c r="B19" s="156">
        <f>'Form 3 - 3'!B21</f>
        <v>55</v>
      </c>
      <c r="C19" s="92"/>
      <c r="D19" s="288">
        <f>'Form 3 - 3'!D21</f>
        <v>0</v>
      </c>
      <c r="E19" s="131"/>
      <c r="F19" s="276"/>
      <c r="G19" s="590"/>
      <c r="H19" s="591"/>
      <c r="I19" s="275"/>
      <c r="J19" s="94"/>
      <c r="K19" s="95"/>
      <c r="L19" s="95"/>
      <c r="M19" s="94"/>
      <c r="N19" s="94"/>
      <c r="O19" s="270"/>
      <c r="P19" s="270"/>
      <c r="Q19" s="270"/>
      <c r="R19" s="99"/>
      <c r="S19" s="92"/>
      <c r="T19" s="634"/>
      <c r="U19" s="635"/>
      <c r="V19" s="636"/>
    </row>
    <row r="20" spans="1:27" ht="32.950000000000003" customHeight="1" x14ac:dyDescent="0.3">
      <c r="A20" s="143"/>
      <c r="B20" s="156">
        <f>'Form 3 - 3'!B22</f>
        <v>56</v>
      </c>
      <c r="C20" s="92"/>
      <c r="D20" s="288">
        <f>'Form 3 - 3'!D22</f>
        <v>0</v>
      </c>
      <c r="E20" s="131"/>
      <c r="F20" s="276"/>
      <c r="G20" s="590"/>
      <c r="H20" s="591"/>
      <c r="I20" s="275"/>
      <c r="J20" s="94"/>
      <c r="K20" s="95"/>
      <c r="L20" s="95"/>
      <c r="M20" s="94"/>
      <c r="N20" s="94"/>
      <c r="O20" s="270"/>
      <c r="P20" s="270"/>
      <c r="Q20" s="270"/>
      <c r="R20" s="99"/>
      <c r="S20" s="92"/>
      <c r="T20" s="634"/>
      <c r="U20" s="635"/>
      <c r="V20" s="636"/>
    </row>
    <row r="21" spans="1:27" ht="32.950000000000003" customHeight="1" x14ac:dyDescent="0.3">
      <c r="A21" s="143"/>
      <c r="B21" s="156">
        <f>'Form 3 - 3'!B23</f>
        <v>57</v>
      </c>
      <c r="C21" s="92"/>
      <c r="D21" s="288">
        <f>'Form 3 - 3'!D23</f>
        <v>0</v>
      </c>
      <c r="E21" s="131"/>
      <c r="F21" s="276"/>
      <c r="G21" s="590"/>
      <c r="H21" s="591"/>
      <c r="I21" s="275"/>
      <c r="J21" s="94"/>
      <c r="K21" s="95"/>
      <c r="L21" s="95"/>
      <c r="M21" s="94"/>
      <c r="N21" s="94"/>
      <c r="O21" s="270"/>
      <c r="P21" s="270"/>
      <c r="Q21" s="270"/>
      <c r="R21" s="99"/>
      <c r="S21" s="92"/>
      <c r="T21" s="634"/>
      <c r="U21" s="635"/>
      <c r="V21" s="636"/>
    </row>
    <row r="22" spans="1:27" ht="32.950000000000003" customHeight="1" x14ac:dyDescent="0.3">
      <c r="A22" s="143"/>
      <c r="B22" s="156">
        <f>'Form 3 - 3'!B24</f>
        <v>58</v>
      </c>
      <c r="C22" s="92"/>
      <c r="D22" s="288">
        <f>'Form 3 - 3'!D24</f>
        <v>0</v>
      </c>
      <c r="E22" s="131"/>
      <c r="F22" s="276"/>
      <c r="G22" s="590"/>
      <c r="H22" s="601"/>
      <c r="I22" s="273"/>
      <c r="J22" s="94"/>
      <c r="K22" s="95"/>
      <c r="L22" s="95"/>
      <c r="M22" s="94"/>
      <c r="N22" s="94"/>
      <c r="O22" s="270"/>
      <c r="P22" s="270"/>
      <c r="Q22" s="270"/>
      <c r="R22" s="93"/>
      <c r="S22" s="92"/>
      <c r="T22" s="629"/>
      <c r="U22" s="629"/>
      <c r="V22" s="629"/>
    </row>
    <row r="23" spans="1:27" ht="32.950000000000003" customHeight="1" x14ac:dyDescent="0.3">
      <c r="A23" s="143"/>
      <c r="B23" s="156">
        <f>'Form 3 - 3'!B25</f>
        <v>59</v>
      </c>
      <c r="C23" s="92"/>
      <c r="D23" s="288">
        <f>'Form 3 - 3'!D25</f>
        <v>0</v>
      </c>
      <c r="E23" s="131"/>
      <c r="F23" s="276"/>
      <c r="G23" s="590"/>
      <c r="H23" s="601"/>
      <c r="I23" s="273"/>
      <c r="J23" s="94"/>
      <c r="K23" s="95"/>
      <c r="L23" s="95"/>
      <c r="M23" s="94"/>
      <c r="N23" s="94"/>
      <c r="O23" s="270"/>
      <c r="P23" s="270"/>
      <c r="Q23" s="270"/>
      <c r="R23" s="93"/>
      <c r="S23" s="92"/>
      <c r="T23" s="634"/>
      <c r="U23" s="635"/>
      <c r="V23" s="636"/>
    </row>
    <row r="24" spans="1:27" ht="32.950000000000003" customHeight="1" x14ac:dyDescent="0.3">
      <c r="A24" s="143"/>
      <c r="B24" s="156">
        <f>'Form 3 - 3'!B26</f>
        <v>60</v>
      </c>
      <c r="C24" s="92"/>
      <c r="D24" s="288">
        <f>'Form 3 - 3'!D26</f>
        <v>0</v>
      </c>
      <c r="E24" s="131"/>
      <c r="F24" s="276"/>
      <c r="G24" s="590"/>
      <c r="H24" s="601"/>
      <c r="I24" s="273"/>
      <c r="J24" s="94"/>
      <c r="K24" s="95"/>
      <c r="L24" s="95"/>
      <c r="M24" s="94"/>
      <c r="N24" s="94"/>
      <c r="O24" s="270"/>
      <c r="P24" s="270"/>
      <c r="Q24" s="270"/>
      <c r="R24" s="93"/>
      <c r="S24" s="92"/>
      <c r="T24" s="634"/>
      <c r="U24" s="635"/>
      <c r="V24" s="636"/>
    </row>
    <row r="25" spans="1:27" ht="32.950000000000003" customHeight="1" thickBot="1" x14ac:dyDescent="0.35">
      <c r="A25" s="143"/>
      <c r="B25" s="98"/>
      <c r="C25" s="92"/>
      <c r="D25" s="131"/>
      <c r="E25" s="131"/>
      <c r="F25" s="276"/>
      <c r="G25" s="590"/>
      <c r="H25" s="601"/>
      <c r="I25" s="273"/>
      <c r="J25" s="94"/>
      <c r="K25" s="95"/>
      <c r="L25" s="95"/>
      <c r="M25" s="94"/>
      <c r="N25" s="94"/>
      <c r="O25" s="270"/>
      <c r="P25" s="270"/>
      <c r="Q25" s="270"/>
      <c r="R25" s="93"/>
      <c r="S25" s="92"/>
      <c r="T25" s="629"/>
      <c r="U25" s="629"/>
      <c r="V25" s="629"/>
    </row>
    <row r="26" spans="1:27" customFormat="1" ht="30.1" customHeight="1" x14ac:dyDescent="0.2">
      <c r="A26" s="139"/>
      <c r="B26" s="488" t="s">
        <v>102</v>
      </c>
      <c r="C26" s="489"/>
      <c r="D26" s="489"/>
      <c r="E26" s="489"/>
      <c r="F26" s="490" t="s">
        <v>101</v>
      </c>
      <c r="G26" s="489"/>
      <c r="H26" s="491"/>
      <c r="I26" s="91"/>
      <c r="J26" s="91"/>
      <c r="K26" s="654" t="s">
        <v>196</v>
      </c>
      <c r="L26" s="655"/>
      <c r="M26" s="655"/>
      <c r="N26" s="656"/>
      <c r="O26" s="654" t="s">
        <v>173</v>
      </c>
      <c r="P26" s="655"/>
      <c r="Q26" s="655"/>
      <c r="R26" s="655"/>
      <c r="S26" s="657"/>
      <c r="T26" s="658"/>
      <c r="U26" s="86"/>
      <c r="V26" s="86"/>
      <c r="W26" s="85"/>
      <c r="X26" s="85"/>
      <c r="Y26" s="83"/>
      <c r="Z26" s="83"/>
      <c r="AA26" s="83"/>
    </row>
    <row r="27" spans="1:27" ht="30.1" customHeight="1" thickBot="1" x14ac:dyDescent="0.25">
      <c r="B27" s="650" t="str">
        <f>'Form 0'!B63</f>
        <v>Select from drop down list</v>
      </c>
      <c r="C27" s="651"/>
      <c r="D27" s="651"/>
      <c r="E27" s="652"/>
      <c r="F27" s="527" t="str">
        <f>'Form 0'!F63</f>
        <v>Select from drop down list</v>
      </c>
      <c r="G27" s="648"/>
      <c r="H27" s="649"/>
      <c r="J27" s="85"/>
      <c r="K27" s="520"/>
      <c r="L27" s="521"/>
      <c r="M27" s="521"/>
      <c r="N27" s="522"/>
      <c r="O27" s="659"/>
      <c r="P27" s="660"/>
      <c r="Q27" s="660"/>
      <c r="R27" s="660"/>
      <c r="S27" s="660"/>
      <c r="T27" s="671"/>
      <c r="U27" s="85"/>
      <c r="V27" s="85"/>
      <c r="W27" s="85"/>
      <c r="X27" s="85"/>
    </row>
    <row r="28" spans="1:27" ht="24.8" customHeight="1" x14ac:dyDescent="0.2">
      <c r="B28" s="575" t="s">
        <v>273</v>
      </c>
      <c r="C28" s="576"/>
      <c r="D28" s="576"/>
      <c r="E28" s="576"/>
      <c r="F28" s="576"/>
      <c r="G28" s="576"/>
      <c r="H28" s="576"/>
      <c r="I28" s="653"/>
      <c r="J28" s="653"/>
      <c r="K28" s="653"/>
      <c r="L28" s="653"/>
      <c r="M28" s="653"/>
      <c r="N28" s="653"/>
      <c r="O28" s="653"/>
      <c r="P28" s="653"/>
      <c r="Q28" s="653"/>
      <c r="R28" s="653"/>
      <c r="S28" s="653"/>
      <c r="T28" s="653"/>
      <c r="U28" s="653"/>
      <c r="V28" s="653"/>
    </row>
    <row r="29" spans="1:27" ht="18" customHeight="1" x14ac:dyDescent="0.2">
      <c r="B29" s="653"/>
      <c r="C29" s="653"/>
      <c r="D29" s="653"/>
      <c r="E29" s="653"/>
      <c r="F29" s="653"/>
      <c r="G29" s="653"/>
      <c r="H29" s="653"/>
      <c r="I29" s="653"/>
      <c r="J29" s="653"/>
      <c r="K29" s="653"/>
      <c r="L29" s="653"/>
      <c r="M29" s="653"/>
      <c r="N29" s="653"/>
      <c r="O29" s="653"/>
      <c r="P29" s="653"/>
      <c r="Q29" s="653"/>
      <c r="R29" s="653"/>
      <c r="S29" s="653"/>
      <c r="T29" s="653"/>
      <c r="U29" s="653"/>
      <c r="V29" s="653"/>
    </row>
    <row r="30" spans="1:27" x14ac:dyDescent="0.2">
      <c r="S30" s="85"/>
      <c r="T30" s="85"/>
      <c r="U30" s="85"/>
      <c r="V30" s="85"/>
    </row>
    <row r="31" spans="1:27" x14ac:dyDescent="0.2">
      <c r="S31" s="85"/>
      <c r="T31" s="85"/>
      <c r="U31" s="85"/>
      <c r="V31" s="85"/>
    </row>
  </sheetData>
  <mergeCells count="57">
    <mergeCell ref="B4:T4"/>
    <mergeCell ref="U4:V4"/>
    <mergeCell ref="Q5:U5"/>
    <mergeCell ref="O26:T26"/>
    <mergeCell ref="K27:N27"/>
    <mergeCell ref="O27:T27"/>
    <mergeCell ref="B5:E5"/>
    <mergeCell ref="H5:K5"/>
    <mergeCell ref="L5:N5"/>
    <mergeCell ref="B8:D8"/>
    <mergeCell ref="E8:I8"/>
    <mergeCell ref="J8:Q8"/>
    <mergeCell ref="G9:H9"/>
    <mergeCell ref="T9:V9"/>
    <mergeCell ref="G10:H10"/>
    <mergeCell ref="T10:V10"/>
    <mergeCell ref="B1:F2"/>
    <mergeCell ref="G1:S1"/>
    <mergeCell ref="T1:V2"/>
    <mergeCell ref="G2:S2"/>
    <mergeCell ref="B3:V3"/>
    <mergeCell ref="G11:H11"/>
    <mergeCell ref="T11:V11"/>
    <mergeCell ref="G12:H12"/>
    <mergeCell ref="T12:V12"/>
    <mergeCell ref="G13:H13"/>
    <mergeCell ref="T13:V13"/>
    <mergeCell ref="G14:H14"/>
    <mergeCell ref="T14:V14"/>
    <mergeCell ref="G15:H15"/>
    <mergeCell ref="T15:V15"/>
    <mergeCell ref="G16:H16"/>
    <mergeCell ref="T16:V16"/>
    <mergeCell ref="G17:H17"/>
    <mergeCell ref="T17:V17"/>
    <mergeCell ref="G18:H18"/>
    <mergeCell ref="T18:V18"/>
    <mergeCell ref="G19:H19"/>
    <mergeCell ref="T19:V19"/>
    <mergeCell ref="G20:H20"/>
    <mergeCell ref="T20:V20"/>
    <mergeCell ref="G21:H21"/>
    <mergeCell ref="T21:V21"/>
    <mergeCell ref="G22:H22"/>
    <mergeCell ref="T22:V22"/>
    <mergeCell ref="G23:H23"/>
    <mergeCell ref="T23:V23"/>
    <mergeCell ref="T24:V24"/>
    <mergeCell ref="G25:H25"/>
    <mergeCell ref="T25:V25"/>
    <mergeCell ref="G24:H24"/>
    <mergeCell ref="B28:V29"/>
    <mergeCell ref="B26:E26"/>
    <mergeCell ref="F26:H26"/>
    <mergeCell ref="K26:N26"/>
    <mergeCell ref="B27:E27"/>
    <mergeCell ref="F27:H27"/>
  </mergeCells>
  <conditionalFormatting sqref="J6:J8 C6:C8 L7 R7:U8 O7:Q7 G6:I7">
    <cfRule type="cellIs" dxfId="7" priority="2" stopIfTrue="1" operator="equal">
      <formula>0</formula>
    </cfRule>
  </conditionalFormatting>
  <conditionalFormatting sqref="L5:M5 G5">
    <cfRule type="cellIs" dxfId="6" priority="1" stopIfTrue="1" operator="equal">
      <formula>0</formula>
    </cfRule>
  </conditionalFormatting>
  <dataValidations count="1">
    <dataValidation type="list" allowBlank="1" showInputMessage="1" showErrorMessage="1" sqref="U4">
      <formula1>"Français,English"</formula1>
    </dataValidation>
  </dataValidations>
  <printOptions horizontalCentered="1"/>
  <pageMargins left="0.19685039370078741" right="0.19685039370078741" top="0.15748031496062992" bottom="0.51181102362204722" header="0.23622047244094491" footer="0.15748031496062992"/>
  <pageSetup paperSize="9" scale="49" fitToHeight="0" orientation="landscape" horizontalDpi="300" verticalDpi="300" r:id="rId1"/>
  <headerFooter alignWithMargins="0">
    <oddFooter xml:space="preserve">&amp;L&amp;16Template No.&amp;CPage &amp;P&amp;R
</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7">
    <tabColor theme="6" tint="0.79998168889431442"/>
    <pageSetUpPr fitToPage="1"/>
  </sheetPr>
  <dimension ref="A1:AA31"/>
  <sheetViews>
    <sheetView zoomScale="70" zoomScaleNormal="70" workbookViewId="0">
      <selection activeCell="H39" sqref="H39"/>
    </sheetView>
  </sheetViews>
  <sheetFormatPr baseColWidth="10" defaultColWidth="9.125" defaultRowHeight="11.55" x14ac:dyDescent="0.2"/>
  <cols>
    <col min="1" max="1" width="5.75" style="137" customWidth="1"/>
    <col min="2" max="2" width="8.625" style="83" customWidth="1"/>
    <col min="3" max="3" width="6.875" style="83" customWidth="1"/>
    <col min="4" max="4" width="23.25" style="83" customWidth="1"/>
    <col min="5" max="5" width="8.25" style="83" customWidth="1"/>
    <col min="6" max="6" width="31.375" style="83" customWidth="1"/>
    <col min="7" max="7" width="25.25" style="83" customWidth="1"/>
    <col min="8" max="8" width="7.75" style="83" customWidth="1"/>
    <col min="9" max="9" width="15.125" style="83" customWidth="1"/>
    <col min="10" max="10" width="18.875" style="83" customWidth="1"/>
    <col min="11" max="11" width="20.125" style="83" customWidth="1"/>
    <col min="12" max="12" width="16" style="83" customWidth="1"/>
    <col min="13" max="13" width="14.875" style="83" customWidth="1"/>
    <col min="14" max="14" width="14" style="83" customWidth="1"/>
    <col min="15" max="17" width="5.25" style="83" customWidth="1"/>
    <col min="18" max="18" width="14.625" style="83" customWidth="1"/>
    <col min="19" max="19" width="11.75" style="83" customWidth="1"/>
    <col min="20" max="20" width="11" style="83" customWidth="1"/>
    <col min="21" max="21" width="12.875" style="83" customWidth="1"/>
    <col min="22" max="22" width="18.25" style="83" customWidth="1"/>
    <col min="23" max="16384" width="9.125" style="83"/>
  </cols>
  <sheetData>
    <row r="1" spans="1:22" ht="33.799999999999997" customHeight="1" x14ac:dyDescent="0.2">
      <c r="B1" s="592"/>
      <c r="C1" s="592"/>
      <c r="D1" s="592"/>
      <c r="E1" s="592"/>
      <c r="F1" s="592"/>
      <c r="G1" s="609" t="s">
        <v>89</v>
      </c>
      <c r="H1" s="609"/>
      <c r="I1" s="609"/>
      <c r="J1" s="609"/>
      <c r="K1" s="609"/>
      <c r="L1" s="609"/>
      <c r="M1" s="609"/>
      <c r="N1" s="609"/>
      <c r="O1" s="609"/>
      <c r="P1" s="609"/>
      <c r="Q1" s="609"/>
      <c r="R1" s="609"/>
      <c r="S1" s="610"/>
      <c r="T1" s="665" t="str">
        <f>'Form 0'!H1</f>
        <v>SM F06   
Issue 08</v>
      </c>
      <c r="U1" s="666"/>
      <c r="V1" s="667"/>
    </row>
    <row r="2" spans="1:22" ht="50.95" customHeight="1" x14ac:dyDescent="0.2">
      <c r="B2" s="592"/>
      <c r="C2" s="592"/>
      <c r="D2" s="592"/>
      <c r="E2" s="592"/>
      <c r="F2" s="592"/>
      <c r="G2" s="611" t="s">
        <v>20</v>
      </c>
      <c r="H2" s="611"/>
      <c r="I2" s="611"/>
      <c r="J2" s="611"/>
      <c r="K2" s="611"/>
      <c r="L2" s="611"/>
      <c r="M2" s="611"/>
      <c r="N2" s="611"/>
      <c r="O2" s="611"/>
      <c r="P2" s="611"/>
      <c r="Q2" s="611"/>
      <c r="R2" s="611"/>
      <c r="S2" s="612"/>
      <c r="T2" s="668"/>
      <c r="U2" s="669"/>
      <c r="V2" s="670"/>
    </row>
    <row r="3" spans="1:22" s="14" customFormat="1" ht="31.6" customHeight="1" x14ac:dyDescent="0.4">
      <c r="A3" s="138"/>
      <c r="B3" s="622"/>
      <c r="C3" s="622"/>
      <c r="D3" s="622"/>
      <c r="E3" s="622"/>
      <c r="F3" s="622"/>
      <c r="G3" s="622"/>
      <c r="H3" s="622"/>
      <c r="I3" s="623"/>
      <c r="J3" s="623"/>
      <c r="K3" s="623"/>
      <c r="L3" s="623"/>
      <c r="M3" s="623"/>
      <c r="N3" s="623"/>
      <c r="O3" s="623"/>
      <c r="P3" s="623"/>
      <c r="Q3" s="623"/>
      <c r="R3" s="623"/>
      <c r="S3" s="623"/>
      <c r="T3" s="623"/>
      <c r="U3" s="623"/>
      <c r="V3" s="623"/>
    </row>
    <row r="4" spans="1:22" ht="35.35" customHeight="1" x14ac:dyDescent="0.2">
      <c r="A4" s="138"/>
      <c r="B4" s="624" t="s">
        <v>90</v>
      </c>
      <c r="C4" s="625"/>
      <c r="D4" s="625"/>
      <c r="E4" s="625"/>
      <c r="F4" s="625"/>
      <c r="G4" s="625"/>
      <c r="H4" s="625"/>
      <c r="I4" s="625"/>
      <c r="J4" s="625"/>
      <c r="K4" s="625"/>
      <c r="L4" s="625"/>
      <c r="M4" s="625"/>
      <c r="N4" s="625"/>
      <c r="O4" s="625"/>
      <c r="P4" s="625"/>
      <c r="Q4" s="625"/>
      <c r="R4" s="625"/>
      <c r="S4" s="625"/>
      <c r="T4" s="626"/>
      <c r="U4" s="593" t="s">
        <v>61</v>
      </c>
      <c r="V4" s="594"/>
    </row>
    <row r="5" spans="1:22" ht="36" customHeight="1" x14ac:dyDescent="0.25">
      <c r="A5" s="140"/>
      <c r="B5" s="613" t="s">
        <v>197</v>
      </c>
      <c r="C5" s="614"/>
      <c r="D5" s="614"/>
      <c r="E5" s="615"/>
      <c r="F5" s="318">
        <f>'Form 0'!B7</f>
        <v>0</v>
      </c>
      <c r="G5" s="145"/>
      <c r="H5" s="613" t="s">
        <v>91</v>
      </c>
      <c r="I5" s="640"/>
      <c r="J5" s="640"/>
      <c r="K5" s="641"/>
      <c r="L5" s="637">
        <f>'Form 0'!E7</f>
        <v>0</v>
      </c>
      <c r="M5" s="638"/>
      <c r="N5" s="639"/>
      <c r="O5" s="137"/>
      <c r="P5" s="137"/>
      <c r="Q5" s="646" t="s">
        <v>198</v>
      </c>
      <c r="R5" s="640"/>
      <c r="S5" s="640"/>
      <c r="T5" s="640"/>
      <c r="U5" s="641"/>
      <c r="V5" s="319">
        <f>'Form 0'!H7</f>
        <v>0</v>
      </c>
    </row>
    <row r="6" spans="1:22" s="146" customFormat="1" ht="15.8" customHeight="1" x14ac:dyDescent="0.35">
      <c r="A6" s="147"/>
      <c r="B6" s="170"/>
      <c r="C6" s="170"/>
      <c r="D6" s="170"/>
      <c r="E6" s="170"/>
      <c r="F6" s="171"/>
      <c r="G6" s="172"/>
      <c r="H6" s="172"/>
      <c r="I6" s="172"/>
      <c r="J6" s="134"/>
      <c r="K6" s="134"/>
      <c r="L6" s="134"/>
      <c r="M6" s="134"/>
      <c r="N6" s="134"/>
      <c r="O6" s="132"/>
      <c r="P6" s="132"/>
      <c r="Q6" s="132"/>
      <c r="R6" s="132"/>
      <c r="S6" s="132"/>
      <c r="T6" s="132"/>
      <c r="U6" s="132"/>
      <c r="V6" s="133"/>
    </row>
    <row r="7" spans="1:22" s="146" customFormat="1" ht="15.8" customHeight="1" x14ac:dyDescent="0.35">
      <c r="A7" s="148"/>
      <c r="B7" s="173"/>
      <c r="C7" s="173"/>
      <c r="D7" s="173"/>
      <c r="E7" s="173"/>
      <c r="F7" s="173"/>
      <c r="G7" s="172"/>
      <c r="H7" s="172"/>
      <c r="I7" s="172"/>
      <c r="J7" s="134"/>
      <c r="K7" s="135"/>
      <c r="L7" s="134"/>
      <c r="M7" s="134"/>
      <c r="N7" s="134"/>
      <c r="O7" s="136"/>
      <c r="P7" s="136"/>
      <c r="Q7" s="136"/>
      <c r="R7" s="136"/>
      <c r="S7" s="136"/>
      <c r="T7" s="136"/>
      <c r="U7" s="136"/>
      <c r="V7" s="133"/>
    </row>
    <row r="8" spans="1:22" ht="30.1" customHeight="1" x14ac:dyDescent="0.2">
      <c r="A8" s="141"/>
      <c r="B8" s="616" t="s">
        <v>153</v>
      </c>
      <c r="C8" s="617"/>
      <c r="D8" s="618"/>
      <c r="E8" s="642" t="s">
        <v>92</v>
      </c>
      <c r="F8" s="643"/>
      <c r="G8" s="644"/>
      <c r="H8" s="644"/>
      <c r="I8" s="645"/>
      <c r="J8" s="630" t="s">
        <v>88</v>
      </c>
      <c r="K8" s="631"/>
      <c r="L8" s="631"/>
      <c r="M8" s="631"/>
      <c r="N8" s="631"/>
      <c r="O8" s="632"/>
      <c r="P8" s="632"/>
      <c r="Q8" s="633"/>
      <c r="R8" s="136"/>
      <c r="S8" s="136"/>
      <c r="T8" s="136"/>
      <c r="U8" s="136"/>
      <c r="V8" s="133"/>
    </row>
    <row r="9" spans="1:22" ht="91.55" customHeight="1" x14ac:dyDescent="0.2">
      <c r="A9" s="142"/>
      <c r="B9" s="149" t="str">
        <f>IF($U$4="Français","N° Caractéristique","Characteristic N°")</f>
        <v>Characteristic N°</v>
      </c>
      <c r="C9" s="149" t="str">
        <f>IF($U$4="Français","Classification","Class")</f>
        <v>Class</v>
      </c>
      <c r="D9" s="149" t="str">
        <f>IF($U$4="Français","13. Drawing Requirement ","Exigences du plan")</f>
        <v>Exigences du plan</v>
      </c>
      <c r="E9" s="150" t="str">
        <f>IF($U$4="Français","N° Opération","Process No")</f>
        <v>Process No</v>
      </c>
      <c r="F9" s="274" t="str">
        <f>IF($U$4="Français","Nom process / Description Opération","Process Name / 
Operation
Description")</f>
        <v>Process Name / 
Operation
Description</v>
      </c>
      <c r="G9" s="607" t="str">
        <f>IF($U$4="Français","Machine, Moyen, Gabarit, Outils de prod.","Machine, Device,
Jig, Tools
for Mfg .")</f>
        <v>Machine, Device,
Jig, Tools
for Mfg .</v>
      </c>
      <c r="H9" s="608"/>
      <c r="I9" s="152" t="str">
        <f>IF($U$4="Français","Procédure de maintenance du moyen","Maintenance procedure of Machine,...")</f>
        <v>Maintenance procedure of Machine,...</v>
      </c>
      <c r="J9" s="153" t="str">
        <f>IF($U$4="Français","Méthode de contrôle","Control Method ")</f>
        <v xml:space="preserve">Control Method </v>
      </c>
      <c r="K9" s="154" t="str">
        <f>IF($U$4="Français","Moyen de Test / Mesure","Evaluation / Test Equipment")</f>
        <v>Evaluation / Test Equipment</v>
      </c>
      <c r="L9" s="154" t="str">
        <f>IF($U$4="Français","Vérification / Planning de Vérification","Calibration / Maintenance Schedule")</f>
        <v>Calibration / Maintenance Schedule</v>
      </c>
      <c r="M9" s="154" t="str">
        <f>IF($U$4="Français","Taille du prélèvement","Sub group size")</f>
        <v>Sub group size</v>
      </c>
      <c r="N9" s="154" t="str">
        <f>IF($U$4="Français","Fréquence","Frequency")</f>
        <v>Frequency</v>
      </c>
      <c r="O9" s="155" t="str">
        <f>IF($U$4="Français","100% automatique"," automatic 100%")</f>
        <v xml:space="preserve"> automatic 100%</v>
      </c>
      <c r="P9" s="155" t="str">
        <f>IF($U$4="Français","semi automatique"," semi automatic")</f>
        <v xml:space="preserve"> semi automatic</v>
      </c>
      <c r="Q9" s="155" t="str">
        <f>IF($U$4="Français","100% manuel"," manual 100%")</f>
        <v xml:space="preserve"> manual 100%</v>
      </c>
      <c r="R9" s="103" t="str">
        <f>IF($U$4="Français","Enregistrement","Record")</f>
        <v>Record</v>
      </c>
      <c r="S9" s="102" t="str">
        <f>IF($U$4="Français","Vérifié par"," Checked by")</f>
        <v xml:space="preserve"> Checked by</v>
      </c>
      <c r="T9" s="602" t="str">
        <f>IF($U$4="Français","PLAN DE REACTION EN CAS DE NON-CONFORMITE","REACTION PLAN FOR OUT OF CONTROL CONDITIONS.")</f>
        <v>REACTION PLAN FOR OUT OF CONTROL CONDITIONS.</v>
      </c>
      <c r="U9" s="603"/>
      <c r="V9" s="604"/>
    </row>
    <row r="10" spans="1:22" ht="32.950000000000003" customHeight="1" x14ac:dyDescent="0.2">
      <c r="A10" s="143"/>
      <c r="B10" s="156">
        <f>'Form 3 - 4'!B12</f>
        <v>61</v>
      </c>
      <c r="C10" s="156"/>
      <c r="D10" s="288">
        <f>'Form 3 - 4'!D12</f>
        <v>0</v>
      </c>
      <c r="E10" s="157"/>
      <c r="F10" s="271" t="s">
        <v>79</v>
      </c>
      <c r="G10" s="605" t="s">
        <v>78</v>
      </c>
      <c r="H10" s="606"/>
      <c r="I10" s="272"/>
      <c r="J10" s="160" t="s">
        <v>77</v>
      </c>
      <c r="K10" s="156"/>
      <c r="L10" s="156"/>
      <c r="M10" s="161">
        <v>1</v>
      </c>
      <c r="N10" s="161">
        <v>1</v>
      </c>
      <c r="O10" s="156"/>
      <c r="P10" s="156"/>
      <c r="Q10" s="156" t="s">
        <v>67</v>
      </c>
      <c r="R10" s="160" t="s">
        <v>76</v>
      </c>
      <c r="S10" s="156" t="s">
        <v>66</v>
      </c>
      <c r="T10" s="605" t="s">
        <v>75</v>
      </c>
      <c r="U10" s="627"/>
      <c r="V10" s="606"/>
    </row>
    <row r="11" spans="1:22" ht="32.950000000000003" customHeight="1" x14ac:dyDescent="0.2">
      <c r="A11" s="143"/>
      <c r="B11" s="156">
        <f>'Form 3 - 4'!B13</f>
        <v>62</v>
      </c>
      <c r="C11" s="156" t="s">
        <v>72</v>
      </c>
      <c r="D11" s="288">
        <f>'Form 3 - 4'!D13</f>
        <v>0</v>
      </c>
      <c r="E11" s="157"/>
      <c r="F11" s="271" t="s">
        <v>74</v>
      </c>
      <c r="G11" s="605" t="s">
        <v>73</v>
      </c>
      <c r="H11" s="606"/>
      <c r="I11" s="272"/>
      <c r="J11" s="160" t="s">
        <v>69</v>
      </c>
      <c r="K11" s="162" t="s">
        <v>71</v>
      </c>
      <c r="L11" s="162" t="s">
        <v>70</v>
      </c>
      <c r="M11" s="162">
        <v>1</v>
      </c>
      <c r="N11" s="162">
        <v>1</v>
      </c>
      <c r="O11" s="161" t="s">
        <v>67</v>
      </c>
      <c r="P11" s="161"/>
      <c r="Q11" s="156"/>
      <c r="R11" s="160" t="s">
        <v>68</v>
      </c>
      <c r="S11" s="156" t="s">
        <v>66</v>
      </c>
      <c r="T11" s="605" t="s">
        <v>65</v>
      </c>
      <c r="U11" s="627"/>
      <c r="V11" s="606"/>
    </row>
    <row r="12" spans="1:22" ht="32.950000000000003" customHeight="1" x14ac:dyDescent="0.2">
      <c r="A12" s="143"/>
      <c r="B12" s="156">
        <f>'Form 3 - 4'!B14</f>
        <v>63</v>
      </c>
      <c r="C12" s="163"/>
      <c r="D12" s="288">
        <f>'Form 3 - 4'!D14</f>
        <v>0</v>
      </c>
      <c r="E12" s="164"/>
      <c r="F12" s="165"/>
      <c r="G12" s="605"/>
      <c r="H12" s="606"/>
      <c r="I12" s="272"/>
      <c r="J12" s="166"/>
      <c r="K12" s="161"/>
      <c r="L12" s="161"/>
      <c r="M12" s="166"/>
      <c r="N12" s="166"/>
      <c r="O12" s="161"/>
      <c r="P12" s="161"/>
      <c r="Q12" s="156"/>
      <c r="R12" s="167"/>
      <c r="S12" s="163"/>
      <c r="T12" s="628"/>
      <c r="U12" s="628"/>
      <c r="V12" s="628"/>
    </row>
    <row r="13" spans="1:22" ht="32.950000000000003" customHeight="1" x14ac:dyDescent="0.2">
      <c r="A13" s="143"/>
      <c r="B13" s="156">
        <f>'Form 3 - 4'!B15</f>
        <v>64</v>
      </c>
      <c r="C13" s="163"/>
      <c r="D13" s="288">
        <f>'Form 3 - 4'!D15</f>
        <v>0</v>
      </c>
      <c r="E13" s="164"/>
      <c r="F13" s="165"/>
      <c r="G13" s="605"/>
      <c r="H13" s="606"/>
      <c r="I13" s="272"/>
      <c r="J13" s="166"/>
      <c r="K13" s="161"/>
      <c r="L13" s="161"/>
      <c r="M13" s="168"/>
      <c r="N13" s="168"/>
      <c r="O13" s="156"/>
      <c r="P13" s="156"/>
      <c r="Q13" s="156"/>
      <c r="R13" s="167"/>
      <c r="S13" s="163"/>
      <c r="T13" s="628"/>
      <c r="U13" s="628"/>
      <c r="V13" s="628"/>
    </row>
    <row r="14" spans="1:22" ht="32.950000000000003" customHeight="1" x14ac:dyDescent="0.2">
      <c r="A14" s="143"/>
      <c r="B14" s="156">
        <f>'Form 3 - 4'!B16</f>
        <v>65</v>
      </c>
      <c r="C14" s="163"/>
      <c r="D14" s="288">
        <f>'Form 3 - 4'!D16</f>
        <v>0</v>
      </c>
      <c r="E14" s="164"/>
      <c r="F14" s="165"/>
      <c r="G14" s="605"/>
      <c r="H14" s="606"/>
      <c r="I14" s="272"/>
      <c r="J14" s="166"/>
      <c r="K14" s="161"/>
      <c r="L14" s="161"/>
      <c r="M14" s="168"/>
      <c r="N14" s="168"/>
      <c r="O14" s="156"/>
      <c r="P14" s="156"/>
      <c r="Q14" s="156"/>
      <c r="R14" s="167"/>
      <c r="S14" s="163"/>
      <c r="T14" s="628"/>
      <c r="U14" s="628"/>
      <c r="V14" s="628"/>
    </row>
    <row r="15" spans="1:22" ht="32.950000000000003" customHeight="1" x14ac:dyDescent="0.2">
      <c r="A15" s="143"/>
      <c r="B15" s="156">
        <f>'Form 3 - 4'!B17</f>
        <v>66</v>
      </c>
      <c r="C15" s="163"/>
      <c r="D15" s="288">
        <f>'Form 3 - 4'!D17</f>
        <v>0</v>
      </c>
      <c r="E15" s="164"/>
      <c r="F15" s="165"/>
      <c r="G15" s="605"/>
      <c r="H15" s="606"/>
      <c r="I15" s="272"/>
      <c r="J15" s="166"/>
      <c r="K15" s="156"/>
      <c r="L15" s="156"/>
      <c r="M15" s="166"/>
      <c r="N15" s="166"/>
      <c r="O15" s="156"/>
      <c r="P15" s="156"/>
      <c r="Q15" s="156"/>
      <c r="R15" s="167"/>
      <c r="S15" s="163"/>
      <c r="T15" s="628"/>
      <c r="U15" s="628"/>
      <c r="V15" s="628"/>
    </row>
    <row r="16" spans="1:22" ht="32.950000000000003" customHeight="1" x14ac:dyDescent="0.2">
      <c r="A16" s="143"/>
      <c r="B16" s="156">
        <f>'Form 3 - 4'!B18</f>
        <v>67</v>
      </c>
      <c r="C16" s="163"/>
      <c r="D16" s="288">
        <f>'Form 3 - 4'!D18</f>
        <v>0</v>
      </c>
      <c r="E16" s="164"/>
      <c r="F16" s="165"/>
      <c r="G16" s="605"/>
      <c r="H16" s="606"/>
      <c r="I16" s="272"/>
      <c r="J16" s="166"/>
      <c r="K16" s="161"/>
      <c r="L16" s="161"/>
      <c r="M16" s="168"/>
      <c r="N16" s="168"/>
      <c r="O16" s="156"/>
      <c r="P16" s="156"/>
      <c r="Q16" s="156"/>
      <c r="R16" s="167"/>
      <c r="S16" s="163"/>
      <c r="T16" s="619"/>
      <c r="U16" s="620"/>
      <c r="V16" s="621"/>
    </row>
    <row r="17" spans="1:27" ht="32.950000000000003" customHeight="1" x14ac:dyDescent="0.2">
      <c r="A17" s="143"/>
      <c r="B17" s="156">
        <f>'Form 3 - 4'!B19</f>
        <v>68</v>
      </c>
      <c r="C17" s="163"/>
      <c r="D17" s="288">
        <f>'Form 3 - 4'!D19</f>
        <v>0</v>
      </c>
      <c r="E17" s="164"/>
      <c r="F17" s="165"/>
      <c r="G17" s="605"/>
      <c r="H17" s="606"/>
      <c r="I17" s="272"/>
      <c r="J17" s="166"/>
      <c r="K17" s="161"/>
      <c r="L17" s="161"/>
      <c r="M17" s="168"/>
      <c r="N17" s="168"/>
      <c r="O17" s="156"/>
      <c r="P17" s="156"/>
      <c r="Q17" s="156"/>
      <c r="R17" s="167"/>
      <c r="S17" s="163"/>
      <c r="T17" s="628"/>
      <c r="U17" s="628"/>
      <c r="V17" s="628"/>
    </row>
    <row r="18" spans="1:27" ht="32.950000000000003" customHeight="1" x14ac:dyDescent="0.3">
      <c r="A18" s="143"/>
      <c r="B18" s="156">
        <f>'Form 3 - 4'!B20</f>
        <v>69</v>
      </c>
      <c r="C18" s="92"/>
      <c r="D18" s="288">
        <f>'Form 3 - 4'!D20</f>
        <v>0</v>
      </c>
      <c r="E18" s="131"/>
      <c r="F18" s="276"/>
      <c r="G18" s="590"/>
      <c r="H18" s="601"/>
      <c r="I18" s="273"/>
      <c r="J18" s="94"/>
      <c r="K18" s="95"/>
      <c r="L18" s="95"/>
      <c r="M18" s="94"/>
      <c r="N18" s="94"/>
      <c r="O18" s="270"/>
      <c r="P18" s="270"/>
      <c r="Q18" s="270"/>
      <c r="R18" s="93"/>
      <c r="S18" s="92"/>
      <c r="T18" s="629"/>
      <c r="U18" s="629"/>
      <c r="V18" s="629"/>
    </row>
    <row r="19" spans="1:27" ht="32.950000000000003" customHeight="1" x14ac:dyDescent="0.3">
      <c r="A19" s="143"/>
      <c r="B19" s="156">
        <f>'Form 3 - 4'!B21</f>
        <v>70</v>
      </c>
      <c r="C19" s="92"/>
      <c r="D19" s="288">
        <f>'Form 3 - 4'!D21</f>
        <v>0</v>
      </c>
      <c r="E19" s="131"/>
      <c r="F19" s="276"/>
      <c r="G19" s="590"/>
      <c r="H19" s="591"/>
      <c r="I19" s="275"/>
      <c r="J19" s="94"/>
      <c r="K19" s="95"/>
      <c r="L19" s="95"/>
      <c r="M19" s="94"/>
      <c r="N19" s="94"/>
      <c r="O19" s="270"/>
      <c r="P19" s="270"/>
      <c r="Q19" s="270"/>
      <c r="R19" s="99"/>
      <c r="S19" s="92"/>
      <c r="T19" s="634"/>
      <c r="U19" s="635"/>
      <c r="V19" s="636"/>
    </row>
    <row r="20" spans="1:27" ht="32.950000000000003" customHeight="1" x14ac:dyDescent="0.3">
      <c r="A20" s="143"/>
      <c r="B20" s="156">
        <f>'Form 3 - 4'!B22</f>
        <v>71</v>
      </c>
      <c r="C20" s="92"/>
      <c r="D20" s="288">
        <f>'Form 3 - 4'!D22</f>
        <v>0</v>
      </c>
      <c r="E20" s="131"/>
      <c r="F20" s="276"/>
      <c r="G20" s="590"/>
      <c r="H20" s="591"/>
      <c r="I20" s="275"/>
      <c r="J20" s="94"/>
      <c r="K20" s="95"/>
      <c r="L20" s="95"/>
      <c r="M20" s="94"/>
      <c r="N20" s="94"/>
      <c r="O20" s="270"/>
      <c r="P20" s="270"/>
      <c r="Q20" s="270"/>
      <c r="R20" s="99"/>
      <c r="S20" s="92"/>
      <c r="T20" s="634"/>
      <c r="U20" s="635"/>
      <c r="V20" s="636"/>
    </row>
    <row r="21" spans="1:27" ht="32.950000000000003" customHeight="1" x14ac:dyDescent="0.3">
      <c r="A21" s="143"/>
      <c r="B21" s="156">
        <f>'Form 3 - 4'!B23</f>
        <v>72</v>
      </c>
      <c r="C21" s="92"/>
      <c r="D21" s="288">
        <f>'Form 3 - 4'!D23</f>
        <v>0</v>
      </c>
      <c r="E21" s="131"/>
      <c r="F21" s="276"/>
      <c r="G21" s="590"/>
      <c r="H21" s="591"/>
      <c r="I21" s="275"/>
      <c r="J21" s="94"/>
      <c r="K21" s="95"/>
      <c r="L21" s="95"/>
      <c r="M21" s="94"/>
      <c r="N21" s="94"/>
      <c r="O21" s="270"/>
      <c r="P21" s="270"/>
      <c r="Q21" s="270"/>
      <c r="R21" s="99"/>
      <c r="S21" s="92"/>
      <c r="T21" s="634"/>
      <c r="U21" s="635"/>
      <c r="V21" s="636"/>
    </row>
    <row r="22" spans="1:27" ht="32.950000000000003" customHeight="1" x14ac:dyDescent="0.3">
      <c r="A22" s="143"/>
      <c r="B22" s="156">
        <f>'Form 3 - 4'!B24</f>
        <v>73</v>
      </c>
      <c r="C22" s="92"/>
      <c r="D22" s="288">
        <f>'Form 3 - 4'!D24</f>
        <v>0</v>
      </c>
      <c r="E22" s="131"/>
      <c r="F22" s="276"/>
      <c r="G22" s="590"/>
      <c r="H22" s="601"/>
      <c r="I22" s="273"/>
      <c r="J22" s="94"/>
      <c r="K22" s="95"/>
      <c r="L22" s="95"/>
      <c r="M22" s="94"/>
      <c r="N22" s="94"/>
      <c r="O22" s="270"/>
      <c r="P22" s="270"/>
      <c r="Q22" s="270"/>
      <c r="R22" s="93"/>
      <c r="S22" s="92"/>
      <c r="T22" s="629"/>
      <c r="U22" s="629"/>
      <c r="V22" s="629"/>
    </row>
    <row r="23" spans="1:27" ht="32.950000000000003" customHeight="1" x14ac:dyDescent="0.3">
      <c r="A23" s="143"/>
      <c r="B23" s="156">
        <f>'Form 3 - 4'!B25</f>
        <v>74</v>
      </c>
      <c r="C23" s="92"/>
      <c r="D23" s="288">
        <f>'Form 3 - 4'!D25</f>
        <v>0</v>
      </c>
      <c r="E23" s="131"/>
      <c r="F23" s="276"/>
      <c r="G23" s="590"/>
      <c r="H23" s="601"/>
      <c r="I23" s="273"/>
      <c r="J23" s="94"/>
      <c r="K23" s="95"/>
      <c r="L23" s="95"/>
      <c r="M23" s="94"/>
      <c r="N23" s="94"/>
      <c r="O23" s="270"/>
      <c r="P23" s="270"/>
      <c r="Q23" s="270"/>
      <c r="R23" s="93"/>
      <c r="S23" s="92"/>
      <c r="T23" s="634"/>
      <c r="U23" s="635"/>
      <c r="V23" s="636"/>
    </row>
    <row r="24" spans="1:27" ht="32.950000000000003" customHeight="1" x14ac:dyDescent="0.3">
      <c r="A24" s="143"/>
      <c r="B24" s="156">
        <f>'Form 3 - 4'!B26</f>
        <v>75</v>
      </c>
      <c r="C24" s="92"/>
      <c r="D24" s="288">
        <f>'Form 3 - 4'!D26</f>
        <v>0</v>
      </c>
      <c r="E24" s="131"/>
      <c r="F24" s="276"/>
      <c r="G24" s="590"/>
      <c r="H24" s="601"/>
      <c r="I24" s="273"/>
      <c r="J24" s="94"/>
      <c r="K24" s="95"/>
      <c r="L24" s="95"/>
      <c r="M24" s="94"/>
      <c r="N24" s="94"/>
      <c r="O24" s="270"/>
      <c r="P24" s="270"/>
      <c r="Q24" s="270"/>
      <c r="R24" s="93"/>
      <c r="S24" s="92"/>
      <c r="T24" s="634"/>
      <c r="U24" s="635"/>
      <c r="V24" s="636"/>
    </row>
    <row r="25" spans="1:27" ht="32.950000000000003" customHeight="1" thickBot="1" x14ac:dyDescent="0.35">
      <c r="A25" s="143"/>
      <c r="B25" s="98"/>
      <c r="C25" s="92"/>
      <c r="D25" s="131"/>
      <c r="E25" s="131"/>
      <c r="F25" s="276"/>
      <c r="G25" s="590"/>
      <c r="H25" s="601"/>
      <c r="I25" s="273"/>
      <c r="J25" s="94"/>
      <c r="K25" s="95"/>
      <c r="L25" s="95"/>
      <c r="M25" s="94"/>
      <c r="N25" s="94"/>
      <c r="O25" s="270"/>
      <c r="P25" s="270"/>
      <c r="Q25" s="270"/>
      <c r="R25" s="93"/>
      <c r="S25" s="92"/>
      <c r="T25" s="629"/>
      <c r="U25" s="629"/>
      <c r="V25" s="629"/>
    </row>
    <row r="26" spans="1:27" customFormat="1" ht="30.1" customHeight="1" x14ac:dyDescent="0.2">
      <c r="A26" s="139"/>
      <c r="B26" s="538" t="s">
        <v>102</v>
      </c>
      <c r="C26" s="676"/>
      <c r="D26" s="676"/>
      <c r="E26" s="677"/>
      <c r="F26" s="678" t="s">
        <v>101</v>
      </c>
      <c r="G26" s="676"/>
      <c r="H26" s="679"/>
      <c r="I26" s="91"/>
      <c r="J26" s="91"/>
      <c r="K26" s="654" t="s">
        <v>196</v>
      </c>
      <c r="L26" s="655"/>
      <c r="M26" s="655"/>
      <c r="N26" s="656"/>
      <c r="O26" s="654" t="s">
        <v>173</v>
      </c>
      <c r="P26" s="655"/>
      <c r="Q26" s="655"/>
      <c r="R26" s="655"/>
      <c r="S26" s="657"/>
      <c r="T26" s="658"/>
      <c r="U26" s="86"/>
      <c r="V26" s="86"/>
      <c r="W26" s="85"/>
      <c r="X26" s="85"/>
      <c r="Y26" s="83"/>
      <c r="Z26" s="83"/>
      <c r="AA26" s="83"/>
    </row>
    <row r="27" spans="1:27" ht="30.1" customHeight="1" thickBot="1" x14ac:dyDescent="0.25">
      <c r="B27" s="650" t="str">
        <f>'Form 0'!B63</f>
        <v>Select from drop down list</v>
      </c>
      <c r="C27" s="672"/>
      <c r="D27" s="672"/>
      <c r="E27" s="673"/>
      <c r="F27" s="674" t="str">
        <f>'Form 0'!F63</f>
        <v>Select from drop down list</v>
      </c>
      <c r="G27" s="672"/>
      <c r="H27" s="675"/>
      <c r="J27" s="85"/>
      <c r="K27" s="520"/>
      <c r="L27" s="521"/>
      <c r="M27" s="521"/>
      <c r="N27" s="522"/>
      <c r="O27" s="659"/>
      <c r="P27" s="660"/>
      <c r="Q27" s="660"/>
      <c r="R27" s="660"/>
      <c r="S27" s="660"/>
      <c r="T27" s="671"/>
      <c r="U27" s="85"/>
      <c r="V27" s="85"/>
      <c r="W27" s="85"/>
      <c r="X27" s="85"/>
    </row>
    <row r="28" spans="1:27" ht="24.8" customHeight="1" x14ac:dyDescent="0.2">
      <c r="B28" s="575" t="s">
        <v>273</v>
      </c>
      <c r="C28" s="576"/>
      <c r="D28" s="576"/>
      <c r="E28" s="576"/>
      <c r="F28" s="576"/>
      <c r="G28" s="576"/>
      <c r="H28" s="576"/>
      <c r="I28" s="653"/>
      <c r="J28" s="653"/>
      <c r="K28" s="653"/>
      <c r="L28" s="653"/>
      <c r="M28" s="653"/>
      <c r="N28" s="653"/>
      <c r="O28" s="653"/>
      <c r="P28" s="653"/>
      <c r="Q28" s="653"/>
      <c r="R28" s="653"/>
      <c r="S28" s="653"/>
      <c r="T28" s="653"/>
      <c r="U28" s="653"/>
      <c r="V28" s="653"/>
    </row>
    <row r="29" spans="1:27" ht="18" customHeight="1" x14ac:dyDescent="0.2">
      <c r="B29" s="653"/>
      <c r="C29" s="653"/>
      <c r="D29" s="653"/>
      <c r="E29" s="653"/>
      <c r="F29" s="653"/>
      <c r="G29" s="653"/>
      <c r="H29" s="653"/>
      <c r="I29" s="653"/>
      <c r="J29" s="653"/>
      <c r="K29" s="653"/>
      <c r="L29" s="653"/>
      <c r="M29" s="653"/>
      <c r="N29" s="653"/>
      <c r="O29" s="653"/>
      <c r="P29" s="653"/>
      <c r="Q29" s="653"/>
      <c r="R29" s="653"/>
      <c r="S29" s="653"/>
      <c r="T29" s="653"/>
      <c r="U29" s="653"/>
      <c r="V29" s="653"/>
    </row>
    <row r="30" spans="1:27" x14ac:dyDescent="0.2">
      <c r="S30" s="85"/>
      <c r="T30" s="85"/>
      <c r="U30" s="85"/>
      <c r="V30" s="85"/>
    </row>
    <row r="31" spans="1:27" x14ac:dyDescent="0.2">
      <c r="S31" s="85"/>
      <c r="T31" s="85"/>
      <c r="U31" s="85"/>
      <c r="V31" s="85"/>
    </row>
  </sheetData>
  <mergeCells count="57">
    <mergeCell ref="B28:V29"/>
    <mergeCell ref="B4:T4"/>
    <mergeCell ref="U4:V4"/>
    <mergeCell ref="Q5:U5"/>
    <mergeCell ref="O26:T26"/>
    <mergeCell ref="B5:E5"/>
    <mergeCell ref="H5:K5"/>
    <mergeCell ref="L5:N5"/>
    <mergeCell ref="B8:D8"/>
    <mergeCell ref="E8:I8"/>
    <mergeCell ref="J8:Q8"/>
    <mergeCell ref="G9:H9"/>
    <mergeCell ref="T9:V9"/>
    <mergeCell ref="G10:H10"/>
    <mergeCell ref="T10:V10"/>
    <mergeCell ref="G11:H11"/>
    <mergeCell ref="B1:F2"/>
    <mergeCell ref="G1:S1"/>
    <mergeCell ref="T1:V2"/>
    <mergeCell ref="G2:S2"/>
    <mergeCell ref="B3:V3"/>
    <mergeCell ref="T11:V11"/>
    <mergeCell ref="G12:H12"/>
    <mergeCell ref="T12:V12"/>
    <mergeCell ref="G13:H13"/>
    <mergeCell ref="T13:V13"/>
    <mergeCell ref="G14:H14"/>
    <mergeCell ref="T14:V14"/>
    <mergeCell ref="G15:H15"/>
    <mergeCell ref="T15:V15"/>
    <mergeCell ref="G16:H16"/>
    <mergeCell ref="T16:V16"/>
    <mergeCell ref="G17:H17"/>
    <mergeCell ref="T17:V17"/>
    <mergeCell ref="G18:H18"/>
    <mergeCell ref="T18:V18"/>
    <mergeCell ref="G19:H19"/>
    <mergeCell ref="T19:V19"/>
    <mergeCell ref="G20:H20"/>
    <mergeCell ref="T20:V20"/>
    <mergeCell ref="G21:H21"/>
    <mergeCell ref="T21:V21"/>
    <mergeCell ref="G22:H22"/>
    <mergeCell ref="T22:V22"/>
    <mergeCell ref="G23:H23"/>
    <mergeCell ref="T23:V23"/>
    <mergeCell ref="T24:V24"/>
    <mergeCell ref="B27:E27"/>
    <mergeCell ref="F27:H27"/>
    <mergeCell ref="G24:H24"/>
    <mergeCell ref="G25:H25"/>
    <mergeCell ref="T25:V25"/>
    <mergeCell ref="B26:E26"/>
    <mergeCell ref="F26:H26"/>
    <mergeCell ref="K26:N26"/>
    <mergeCell ref="K27:N27"/>
    <mergeCell ref="O27:T27"/>
  </mergeCells>
  <conditionalFormatting sqref="J6:J8 C6:C8 L7 R7:U8 O7:Q7 G6:I7 L5:M5 G5">
    <cfRule type="cellIs" dxfId="5" priority="1" stopIfTrue="1" operator="equal">
      <formula>0</formula>
    </cfRule>
  </conditionalFormatting>
  <dataValidations count="1">
    <dataValidation type="list" allowBlank="1" showInputMessage="1" showErrorMessage="1" sqref="U4">
      <formula1>"Français,English"</formula1>
    </dataValidation>
  </dataValidations>
  <printOptions horizontalCentered="1"/>
  <pageMargins left="0.19685039370078741" right="0.19685039370078741" top="0.15748031496062992" bottom="0.51181102362204722" header="0.23622047244094491" footer="0.15748031496062992"/>
  <pageSetup paperSize="9" scale="48" fitToHeight="0" orientation="landscape" horizontalDpi="300" verticalDpi="300" r:id="rId1"/>
  <headerFooter alignWithMargins="0">
    <oddFooter xml:space="preserve">&amp;L&amp;16Template No.&amp;CPage &amp;P&amp;R
</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8">
    <tabColor theme="9" tint="0.59999389629810485"/>
    <pageSetUpPr fitToPage="1"/>
  </sheetPr>
  <dimension ref="B1:L74"/>
  <sheetViews>
    <sheetView showGridLines="0" view="pageBreakPreview" zoomScale="85" zoomScaleNormal="75" zoomScaleSheetLayoutView="85" workbookViewId="0">
      <selection activeCell="B41" sqref="B41:J41"/>
    </sheetView>
  </sheetViews>
  <sheetFormatPr baseColWidth="10" defaultColWidth="9.125" defaultRowHeight="36" x14ac:dyDescent="0.6"/>
  <cols>
    <col min="2" max="2" width="17" customWidth="1"/>
    <col min="3" max="3" width="11.375" customWidth="1"/>
    <col min="4" max="4" width="19.375" customWidth="1"/>
    <col min="5" max="5" width="21.25" customWidth="1"/>
    <col min="6" max="6" width="16.875" customWidth="1"/>
    <col min="7" max="7" width="18.875" customWidth="1"/>
    <col min="8" max="8" width="23.125" customWidth="1"/>
    <col min="9" max="9" width="21.375" customWidth="1"/>
    <col min="10" max="10" width="19" customWidth="1"/>
    <col min="11" max="11" width="11.375" customWidth="1"/>
    <col min="12" max="12" width="30" style="54" customWidth="1"/>
  </cols>
  <sheetData>
    <row r="1" spans="2:12" ht="30.1" customHeight="1" x14ac:dyDescent="0.6">
      <c r="B1" s="699"/>
      <c r="C1" s="700"/>
      <c r="D1" s="688" t="s">
        <v>1</v>
      </c>
      <c r="E1" s="689"/>
      <c r="F1" s="689"/>
      <c r="G1" s="689"/>
      <c r="H1" s="689"/>
      <c r="I1" s="689"/>
      <c r="J1" s="697" t="str">
        <f>'Form 0'!H1</f>
        <v>SM F06   
Issue 08</v>
      </c>
      <c r="L1" s="82"/>
    </row>
    <row r="2" spans="2:12" ht="28.55" customHeight="1" x14ac:dyDescent="0.6">
      <c r="B2" s="700"/>
      <c r="C2" s="700"/>
      <c r="D2" s="698" t="str">
        <f>IF($J$3="Français","LISTE DES CARACTÉRISTIQUES CLÉS COMPOSANT","PIECE PART KEY CHARACTERISTICS LIST")</f>
        <v>PIECE PART KEY CHARACTERISTICS LIST</v>
      </c>
      <c r="E2" s="611"/>
      <c r="F2" s="611"/>
      <c r="G2" s="611"/>
      <c r="H2" s="611"/>
      <c r="I2" s="612"/>
      <c r="J2" s="697"/>
    </row>
    <row r="3" spans="2:12" ht="27.7" customHeight="1" x14ac:dyDescent="0.6">
      <c r="B3" s="81"/>
      <c r="C3" s="80"/>
      <c r="D3" s="693"/>
      <c r="E3" s="693"/>
      <c r="F3" s="693"/>
      <c r="G3" s="693"/>
      <c r="H3" s="693"/>
      <c r="I3" s="693"/>
      <c r="J3" s="79" t="s">
        <v>61</v>
      </c>
    </row>
    <row r="4" spans="2:12" ht="35.15" customHeight="1" x14ac:dyDescent="0.6">
      <c r="B4" s="701" t="str">
        <f>IF($J$3="Français","N° plan et indice ","Drawing number and issue ")</f>
        <v xml:space="preserve">Drawing number and issue </v>
      </c>
      <c r="C4" s="702"/>
      <c r="D4" s="694" t="str">
        <f>CONCATENATE('Form 0'!B7,"   ",'Form 0'!B9)</f>
        <v xml:space="preserve">   </v>
      </c>
      <c r="E4" s="695"/>
      <c r="F4" s="696"/>
      <c r="G4" s="68" t="str">
        <f>IF($J$3="Français","Complété par ","Completed by ")</f>
        <v xml:space="preserve">Completed by </v>
      </c>
      <c r="H4" s="694"/>
      <c r="I4" s="696"/>
      <c r="J4" s="78"/>
    </row>
    <row r="5" spans="2:12" ht="35.15" customHeight="1" x14ac:dyDescent="0.6">
      <c r="B5" s="71"/>
      <c r="C5" s="70"/>
      <c r="D5" s="77"/>
      <c r="E5" s="77"/>
      <c r="F5" s="77"/>
      <c r="G5" s="70"/>
      <c r="H5" s="76"/>
      <c r="I5" s="76"/>
      <c r="J5" s="75"/>
    </row>
    <row r="6" spans="2:12" ht="35.15" customHeight="1" x14ac:dyDescent="0.6">
      <c r="B6" s="701" t="str">
        <f>IF($J$3="Français","Designation Produit ","Part Designation ")</f>
        <v xml:space="preserve">Part Designation </v>
      </c>
      <c r="C6" s="702"/>
      <c r="D6" s="703">
        <f>'Form 0'!E7</f>
        <v>0</v>
      </c>
      <c r="E6" s="704"/>
      <c r="F6" s="705"/>
      <c r="G6" s="68" t="str">
        <f>IF($J$3="Français","Date de révision ","Revision Date ")</f>
        <v xml:space="preserve">Revision Date </v>
      </c>
      <c r="H6" s="694"/>
      <c r="I6" s="696"/>
      <c r="J6" s="74"/>
    </row>
    <row r="7" spans="2:12" ht="35.15" customHeight="1" x14ac:dyDescent="0.6">
      <c r="B7" s="71"/>
      <c r="C7" s="70"/>
      <c r="D7" s="69"/>
      <c r="E7" s="69"/>
      <c r="F7" s="69"/>
      <c r="G7" s="70"/>
      <c r="H7" s="73"/>
      <c r="I7" s="73"/>
      <c r="J7" s="72"/>
    </row>
    <row r="8" spans="2:12" ht="35.15" customHeight="1" x14ac:dyDescent="0.6">
      <c r="B8" s="707"/>
      <c r="C8" s="708"/>
      <c r="D8" s="709"/>
      <c r="E8" s="709"/>
      <c r="F8" s="709"/>
      <c r="G8" s="68" t="str">
        <f>IF($J$3="Français","N° KC liste ","KC List ID ")</f>
        <v xml:space="preserve">KC List ID </v>
      </c>
      <c r="H8" s="706"/>
      <c r="I8" s="696"/>
      <c r="J8" s="67"/>
    </row>
    <row r="9" spans="2:12" ht="12.75" customHeight="1" x14ac:dyDescent="0.6">
      <c r="B9" s="66"/>
      <c r="C9" s="65"/>
      <c r="D9" s="65"/>
      <c r="E9" s="65"/>
      <c r="F9" s="65"/>
      <c r="G9" s="65"/>
      <c r="H9" s="64"/>
      <c r="I9" s="64"/>
      <c r="J9" s="63"/>
    </row>
    <row r="10" spans="2:12" ht="30.1" customHeight="1" x14ac:dyDescent="0.6">
      <c r="B10" s="62" t="str">
        <f>IF($J$3="Français","Numéro de KC ","KC Number ")</f>
        <v xml:space="preserve">KC Number </v>
      </c>
      <c r="C10" s="692" t="str">
        <f>IF($J$3="Français","Description de la KC ","KC Description ")</f>
        <v xml:space="preserve">KC Description </v>
      </c>
      <c r="D10" s="692"/>
      <c r="E10" s="692"/>
      <c r="F10" s="692" t="str">
        <f>IF($J$3="Français","Commentaires ","Comments ")</f>
        <v xml:space="preserve">Comments </v>
      </c>
      <c r="G10" s="692"/>
      <c r="H10" s="692"/>
      <c r="I10" s="690" t="str">
        <f>IF($J$3="Français","Exigences de reporting ","Reporting requirements ")</f>
        <v xml:space="preserve">Reporting requirements </v>
      </c>
      <c r="J10" s="691"/>
    </row>
    <row r="11" spans="2:12" ht="30.1" customHeight="1" x14ac:dyDescent="0.6">
      <c r="B11" s="320"/>
      <c r="C11" s="684"/>
      <c r="D11" s="684"/>
      <c r="E11" s="684"/>
      <c r="F11" s="684"/>
      <c r="G11" s="684"/>
      <c r="H11" s="684"/>
      <c r="I11" s="685"/>
      <c r="J11" s="685"/>
    </row>
    <row r="12" spans="2:12" ht="30.1" customHeight="1" x14ac:dyDescent="0.6">
      <c r="B12" s="320"/>
      <c r="C12" s="684"/>
      <c r="D12" s="684"/>
      <c r="E12" s="684"/>
      <c r="F12" s="684"/>
      <c r="G12" s="684"/>
      <c r="H12" s="684"/>
      <c r="I12" s="685"/>
      <c r="J12" s="685"/>
    </row>
    <row r="13" spans="2:12" ht="30.1" customHeight="1" x14ac:dyDescent="0.6">
      <c r="B13" s="320"/>
      <c r="C13" s="684"/>
      <c r="D13" s="684"/>
      <c r="E13" s="684"/>
      <c r="F13" s="684"/>
      <c r="G13" s="684"/>
      <c r="H13" s="684"/>
      <c r="I13" s="685"/>
      <c r="J13" s="685"/>
    </row>
    <row r="14" spans="2:12" ht="30.1" customHeight="1" x14ac:dyDescent="0.6">
      <c r="B14" s="320"/>
      <c r="C14" s="684"/>
      <c r="D14" s="684"/>
      <c r="E14" s="684"/>
      <c r="F14" s="684"/>
      <c r="G14" s="684"/>
      <c r="H14" s="684"/>
      <c r="I14" s="685"/>
      <c r="J14" s="685"/>
    </row>
    <row r="15" spans="2:12" ht="30.1" customHeight="1" x14ac:dyDescent="0.6">
      <c r="B15" s="320"/>
      <c r="C15" s="684"/>
      <c r="D15" s="684"/>
      <c r="E15" s="684"/>
      <c r="F15" s="684"/>
      <c r="G15" s="684"/>
      <c r="H15" s="684"/>
      <c r="I15" s="685"/>
      <c r="J15" s="685"/>
    </row>
    <row r="16" spans="2:12" ht="30.1" customHeight="1" x14ac:dyDescent="0.6">
      <c r="B16" s="320"/>
      <c r="C16" s="684"/>
      <c r="D16" s="684"/>
      <c r="E16" s="684"/>
      <c r="F16" s="684"/>
      <c r="G16" s="684"/>
      <c r="H16" s="684"/>
      <c r="I16" s="685"/>
      <c r="J16" s="685"/>
    </row>
    <row r="17" spans="2:12" ht="30.1" customHeight="1" x14ac:dyDescent="0.2">
      <c r="B17" s="320"/>
      <c r="C17" s="684"/>
      <c r="D17" s="684"/>
      <c r="E17" s="684"/>
      <c r="F17" s="684"/>
      <c r="G17" s="684"/>
      <c r="H17" s="684"/>
      <c r="I17" s="685"/>
      <c r="J17" s="685"/>
      <c r="L17"/>
    </row>
    <row r="18" spans="2:12" ht="30.1" customHeight="1" x14ac:dyDescent="0.2">
      <c r="B18" s="320"/>
      <c r="C18" s="684"/>
      <c r="D18" s="684"/>
      <c r="E18" s="684"/>
      <c r="F18" s="684"/>
      <c r="G18" s="684"/>
      <c r="H18" s="684"/>
      <c r="I18" s="685"/>
      <c r="J18" s="685"/>
      <c r="L18"/>
    </row>
    <row r="19" spans="2:12" ht="30.1" customHeight="1" x14ac:dyDescent="0.2">
      <c r="B19" s="320"/>
      <c r="C19" s="684"/>
      <c r="D19" s="684"/>
      <c r="E19" s="684"/>
      <c r="F19" s="684"/>
      <c r="G19" s="684"/>
      <c r="H19" s="684"/>
      <c r="I19" s="685"/>
      <c r="J19" s="685"/>
      <c r="L19"/>
    </row>
    <row r="20" spans="2:12" ht="30.1" customHeight="1" x14ac:dyDescent="0.2">
      <c r="B20" s="320"/>
      <c r="C20" s="684"/>
      <c r="D20" s="684"/>
      <c r="E20" s="684"/>
      <c r="F20" s="684"/>
      <c r="G20" s="684"/>
      <c r="H20" s="684"/>
      <c r="I20" s="685"/>
      <c r="J20" s="685"/>
      <c r="L20"/>
    </row>
    <row r="21" spans="2:12" ht="30.1" customHeight="1" x14ac:dyDescent="0.2">
      <c r="B21" s="320"/>
      <c r="C21" s="684"/>
      <c r="D21" s="684"/>
      <c r="E21" s="684"/>
      <c r="F21" s="684"/>
      <c r="G21" s="684"/>
      <c r="H21" s="684"/>
      <c r="I21" s="685"/>
      <c r="J21" s="685"/>
      <c r="L21"/>
    </row>
    <row r="22" spans="2:12" ht="30.1" customHeight="1" x14ac:dyDescent="0.2">
      <c r="B22" s="320"/>
      <c r="C22" s="684"/>
      <c r="D22" s="684"/>
      <c r="E22" s="684"/>
      <c r="F22" s="684"/>
      <c r="G22" s="684"/>
      <c r="H22" s="684"/>
      <c r="I22" s="685"/>
      <c r="J22" s="685"/>
      <c r="L22"/>
    </row>
    <row r="23" spans="2:12" ht="30.1" customHeight="1" x14ac:dyDescent="0.2">
      <c r="B23" s="320"/>
      <c r="C23" s="684"/>
      <c r="D23" s="684"/>
      <c r="E23" s="684"/>
      <c r="F23" s="684"/>
      <c r="G23" s="684"/>
      <c r="H23" s="684"/>
      <c r="I23" s="685"/>
      <c r="J23" s="685"/>
      <c r="L23"/>
    </row>
    <row r="24" spans="2:12" ht="30.1" customHeight="1" x14ac:dyDescent="0.2">
      <c r="B24" s="320"/>
      <c r="C24" s="684"/>
      <c r="D24" s="684"/>
      <c r="E24" s="684"/>
      <c r="F24" s="684"/>
      <c r="G24" s="684"/>
      <c r="H24" s="684"/>
      <c r="I24" s="685"/>
      <c r="J24" s="685"/>
      <c r="K24" s="55"/>
      <c r="L24"/>
    </row>
    <row r="25" spans="2:12" ht="30.1" customHeight="1" x14ac:dyDescent="0.2">
      <c r="B25" s="320"/>
      <c r="C25" s="684"/>
      <c r="D25" s="684"/>
      <c r="E25" s="684"/>
      <c r="F25" s="684"/>
      <c r="G25" s="684"/>
      <c r="H25" s="684"/>
      <c r="I25" s="685"/>
      <c r="J25" s="685"/>
      <c r="K25" s="55"/>
      <c r="L25"/>
    </row>
    <row r="26" spans="2:12" ht="30.1" customHeight="1" thickBot="1" x14ac:dyDescent="0.25">
      <c r="B26" s="321"/>
      <c r="C26" s="686"/>
      <c r="D26" s="686"/>
      <c r="E26" s="686"/>
      <c r="F26" s="686"/>
      <c r="G26" s="686"/>
      <c r="H26" s="686"/>
      <c r="I26" s="687"/>
      <c r="J26" s="687"/>
      <c r="K26" s="55"/>
      <c r="L26"/>
    </row>
    <row r="27" spans="2:12" ht="45" customHeight="1" thickBot="1" x14ac:dyDescent="0.25">
      <c r="B27" s="712" t="str">
        <f>IF($J$3="Français","Tableau de révision de la liste des caractéristiques clés composant ","Piece part Key Characteristics List Table of Changes ")</f>
        <v xml:space="preserve">Piece part Key Characteristics List Table of Changes </v>
      </c>
      <c r="C27" s="713"/>
      <c r="D27" s="713"/>
      <c r="E27" s="713"/>
      <c r="F27" s="713"/>
      <c r="G27" s="713"/>
      <c r="H27" s="713"/>
      <c r="I27" s="713"/>
      <c r="J27" s="714"/>
      <c r="K27" s="55"/>
      <c r="L27"/>
    </row>
    <row r="28" spans="2:12" ht="36" customHeight="1" x14ac:dyDescent="0.2">
      <c r="B28" s="292" t="str">
        <f>IF($J$3="Français","Indice de révision ","Revision number ")</f>
        <v xml:space="preserve">Revision number </v>
      </c>
      <c r="C28" s="715" t="str">
        <f>IF($J$3="Français","Raisons et descriptions des modifications ","Reason for changes and changes description")</f>
        <v>Reason for changes and changes description</v>
      </c>
      <c r="D28" s="715"/>
      <c r="E28" s="715"/>
      <c r="F28" s="715"/>
      <c r="G28" s="715"/>
      <c r="H28" s="715"/>
      <c r="I28" s="292" t="str">
        <f>IF($J$3="Français","Auteur ","Author")</f>
        <v>Author</v>
      </c>
      <c r="J28" s="292" t="s">
        <v>60</v>
      </c>
      <c r="K28" s="55"/>
      <c r="L28"/>
    </row>
    <row r="29" spans="2:12" ht="30.1" customHeight="1" x14ac:dyDescent="0.2">
      <c r="B29" s="322"/>
      <c r="C29" s="716"/>
      <c r="D29" s="717"/>
      <c r="E29" s="717"/>
      <c r="F29" s="717"/>
      <c r="G29" s="717"/>
      <c r="H29" s="718"/>
      <c r="I29" s="322"/>
      <c r="J29" s="322"/>
      <c r="K29" s="55"/>
      <c r="L29"/>
    </row>
    <row r="30" spans="2:12" ht="30.1" customHeight="1" x14ac:dyDescent="0.2">
      <c r="B30" s="322"/>
      <c r="C30" s="716"/>
      <c r="D30" s="717"/>
      <c r="E30" s="717"/>
      <c r="F30" s="717"/>
      <c r="G30" s="717"/>
      <c r="H30" s="718"/>
      <c r="I30" s="322"/>
      <c r="J30" s="322"/>
      <c r="K30" s="55"/>
      <c r="L30"/>
    </row>
    <row r="31" spans="2:12" ht="30.1" customHeight="1" x14ac:dyDescent="0.2">
      <c r="B31" s="322"/>
      <c r="C31" s="716"/>
      <c r="D31" s="717"/>
      <c r="E31" s="717"/>
      <c r="F31" s="717"/>
      <c r="G31" s="717"/>
      <c r="H31" s="718"/>
      <c r="I31" s="322"/>
      <c r="J31" s="322"/>
      <c r="K31" s="55"/>
      <c r="L31"/>
    </row>
    <row r="32" spans="2:12" ht="30.1" customHeight="1" x14ac:dyDescent="0.2">
      <c r="B32" s="322"/>
      <c r="C32" s="716"/>
      <c r="D32" s="717"/>
      <c r="E32" s="717"/>
      <c r="F32" s="717"/>
      <c r="G32" s="717"/>
      <c r="H32" s="718"/>
      <c r="I32" s="322"/>
      <c r="J32" s="322"/>
      <c r="K32" s="55"/>
      <c r="L32"/>
    </row>
    <row r="33" spans="2:12" ht="30.1" customHeight="1" x14ac:dyDescent="0.2">
      <c r="B33" s="322"/>
      <c r="C33" s="716"/>
      <c r="D33" s="717"/>
      <c r="E33" s="717"/>
      <c r="F33" s="717"/>
      <c r="G33" s="717"/>
      <c r="H33" s="718"/>
      <c r="I33" s="322"/>
      <c r="J33" s="322"/>
      <c r="K33" s="55"/>
      <c r="L33"/>
    </row>
    <row r="34" spans="2:12" ht="14.95" customHeight="1" thickBot="1" x14ac:dyDescent="0.25">
      <c r="B34" s="55"/>
      <c r="C34" s="55"/>
      <c r="D34" s="55"/>
      <c r="E34" s="55"/>
      <c r="F34" s="55"/>
      <c r="G34" s="55"/>
      <c r="H34" s="55"/>
      <c r="I34" s="55"/>
      <c r="J34" s="55"/>
      <c r="K34" s="55"/>
      <c r="L34"/>
    </row>
    <row r="35" spans="2:12" ht="41.3" customHeight="1" x14ac:dyDescent="0.2">
      <c r="B35" s="719" t="str">
        <f>IF($J$3="Français","APPROBATION AUTEUR ","AUTHOR APPROVAL ")</f>
        <v xml:space="preserve">AUTHOR APPROVAL </v>
      </c>
      <c r="C35" s="720"/>
      <c r="D35" s="720"/>
      <c r="E35" s="61"/>
      <c r="F35" s="538" t="s">
        <v>102</v>
      </c>
      <c r="G35" s="371"/>
      <c r="H35" s="678" t="s">
        <v>101</v>
      </c>
      <c r="I35" s="370"/>
      <c r="J35" s="281"/>
      <c r="L35"/>
    </row>
    <row r="36" spans="2:12" ht="38.049999999999997" customHeight="1" thickBot="1" x14ac:dyDescent="0.25">
      <c r="B36" s="315" t="str">
        <f>IF($J$3="Français","NOM ","NAME ")</f>
        <v xml:space="preserve">NAME </v>
      </c>
      <c r="C36" s="680"/>
      <c r="D36" s="680"/>
      <c r="E36" s="55"/>
      <c r="F36" s="650" t="str">
        <f>'Form 0'!B63</f>
        <v>Select from drop down list</v>
      </c>
      <c r="G36" s="710"/>
      <c r="H36" s="674" t="str">
        <f>'Form 0'!F63</f>
        <v>Select from drop down list</v>
      </c>
      <c r="I36" s="711"/>
      <c r="J36" s="282"/>
      <c r="L36"/>
    </row>
    <row r="37" spans="2:12" ht="38.049999999999997" customHeight="1" x14ac:dyDescent="0.2">
      <c r="B37" s="315" t="str">
        <f>IF($J$3="Français","FONCTION","TITLE ")</f>
        <v xml:space="preserve">TITLE </v>
      </c>
      <c r="C37" s="680"/>
      <c r="D37" s="680"/>
      <c r="E37" s="55"/>
      <c r="F37" s="55"/>
      <c r="G37" s="60"/>
      <c r="H37" s="59"/>
      <c r="I37" s="683"/>
      <c r="J37" s="683"/>
      <c r="K37" s="55"/>
      <c r="L37"/>
    </row>
    <row r="38" spans="2:12" ht="38.049999999999997" customHeight="1" x14ac:dyDescent="0.2">
      <c r="B38" s="315" t="s">
        <v>59</v>
      </c>
      <c r="C38" s="680"/>
      <c r="D38" s="680"/>
      <c r="E38" s="55"/>
      <c r="F38" s="55"/>
      <c r="G38" s="60"/>
      <c r="H38" s="59"/>
      <c r="I38" s="683"/>
      <c r="J38" s="683"/>
      <c r="K38" s="55"/>
      <c r="L38"/>
    </row>
    <row r="39" spans="2:12" ht="38.049999999999997" customHeight="1" x14ac:dyDescent="0.2">
      <c r="B39" s="315" t="str">
        <f>IF($J$3="Français","SIGNATURE","VISA ")</f>
        <v xml:space="preserve">VISA </v>
      </c>
      <c r="C39" s="680"/>
      <c r="D39" s="680"/>
      <c r="E39" s="55"/>
      <c r="F39" s="55"/>
      <c r="G39" s="60"/>
      <c r="H39" s="59"/>
      <c r="I39" s="683"/>
      <c r="J39" s="683"/>
      <c r="K39" s="55"/>
      <c r="L39"/>
    </row>
    <row r="40" spans="2:12" ht="14.95" customHeight="1" x14ac:dyDescent="0.6">
      <c r="B40" s="58"/>
      <c r="C40" s="58"/>
      <c r="D40" s="58"/>
      <c r="E40" s="58"/>
      <c r="F40" s="58"/>
      <c r="G40" s="58"/>
      <c r="H40" s="58"/>
      <c r="I40" s="58"/>
      <c r="J40" s="58"/>
      <c r="K40" s="55"/>
    </row>
    <row r="41" spans="2:12" ht="61.5" customHeight="1" thickBot="1" x14ac:dyDescent="0.65">
      <c r="B41" s="681" t="s">
        <v>273</v>
      </c>
      <c r="C41" s="682"/>
      <c r="D41" s="682"/>
      <c r="E41" s="682"/>
      <c r="F41" s="682"/>
      <c r="G41" s="682"/>
      <c r="H41" s="682"/>
      <c r="I41" s="682"/>
      <c r="J41" s="682"/>
      <c r="K41" s="57"/>
      <c r="L41" s="56"/>
    </row>
    <row r="42" spans="2:12" ht="14.95" customHeight="1" thickTop="1" x14ac:dyDescent="0.6">
      <c r="B42" s="55"/>
      <c r="C42" s="55"/>
      <c r="D42" s="55"/>
      <c r="E42" s="55"/>
      <c r="F42" s="55"/>
      <c r="G42" s="55"/>
      <c r="H42" s="55"/>
      <c r="I42" s="55"/>
      <c r="J42" s="55"/>
      <c r="K42" s="55"/>
    </row>
    <row r="43" spans="2:12" ht="14.95" customHeight="1" x14ac:dyDescent="0.6">
      <c r="B43" s="55"/>
      <c r="C43" s="55"/>
      <c r="D43" s="55"/>
      <c r="E43" s="55"/>
      <c r="F43" s="55"/>
      <c r="G43" s="55"/>
      <c r="H43" s="55"/>
      <c r="I43" s="55"/>
      <c r="J43" s="55"/>
      <c r="K43" s="55"/>
    </row>
    <row r="44" spans="2:12" ht="14.95" customHeight="1" x14ac:dyDescent="0.6">
      <c r="B44" s="55"/>
      <c r="C44" s="55"/>
      <c r="D44" s="55"/>
      <c r="E44" s="55"/>
      <c r="F44" s="55"/>
      <c r="G44" s="55"/>
      <c r="H44" s="55"/>
      <c r="I44" s="55"/>
      <c r="J44" s="55"/>
      <c r="K44" s="55"/>
    </row>
    <row r="45" spans="2:12" ht="14.95" customHeight="1" x14ac:dyDescent="0.6">
      <c r="B45" s="55"/>
      <c r="C45" s="55"/>
      <c r="D45" s="55"/>
      <c r="E45" s="55"/>
      <c r="F45" s="55"/>
      <c r="G45" s="55"/>
      <c r="H45" s="55"/>
      <c r="I45" s="55"/>
      <c r="J45" s="55"/>
      <c r="K45" s="55"/>
    </row>
    <row r="46" spans="2:12" ht="14.95" customHeight="1" x14ac:dyDescent="0.6">
      <c r="B46" s="55"/>
      <c r="C46" s="55"/>
      <c r="D46" s="55"/>
      <c r="E46" s="55"/>
      <c r="F46" s="55"/>
      <c r="G46" s="55"/>
      <c r="H46" s="55"/>
      <c r="I46" s="55"/>
      <c r="J46" s="55"/>
      <c r="K46" s="55"/>
    </row>
    <row r="47" spans="2:12" ht="14.95" customHeight="1" x14ac:dyDescent="0.6">
      <c r="B47" s="55"/>
      <c r="C47" s="55"/>
      <c r="D47" s="55"/>
      <c r="E47" s="55"/>
      <c r="F47" s="55"/>
      <c r="G47" s="55"/>
      <c r="H47" s="55"/>
      <c r="I47" s="55"/>
      <c r="J47" s="55"/>
      <c r="K47" s="55"/>
    </row>
    <row r="48" spans="2:12" ht="14.95" customHeight="1" x14ac:dyDescent="0.6">
      <c r="B48" s="55"/>
      <c r="C48" s="55"/>
      <c r="D48" s="55"/>
      <c r="E48" s="55"/>
      <c r="F48" s="55"/>
      <c r="G48" s="55"/>
      <c r="H48" s="55"/>
      <c r="I48" s="55"/>
      <c r="J48" s="55"/>
      <c r="K48" s="55"/>
    </row>
    <row r="49" spans="2:12" ht="14.95" customHeight="1" x14ac:dyDescent="0.6">
      <c r="B49" s="55"/>
      <c r="C49" s="55"/>
      <c r="D49" s="55"/>
      <c r="E49" s="55"/>
      <c r="F49" s="55"/>
      <c r="G49" s="55"/>
      <c r="H49" s="55"/>
      <c r="I49" s="55"/>
      <c r="J49" s="55"/>
      <c r="K49" s="55"/>
    </row>
    <row r="50" spans="2:12" ht="14.95" customHeight="1" x14ac:dyDescent="0.6">
      <c r="B50" s="55"/>
      <c r="C50" s="55"/>
      <c r="D50" s="55"/>
      <c r="E50" s="55"/>
      <c r="F50" s="55"/>
      <c r="G50" s="55"/>
      <c r="H50" s="55"/>
      <c r="I50" s="55"/>
      <c r="J50" s="55"/>
      <c r="K50" s="55"/>
    </row>
    <row r="51" spans="2:12" ht="14.95" customHeight="1" x14ac:dyDescent="0.6">
      <c r="B51" s="55"/>
      <c r="C51" s="55"/>
      <c r="D51" s="55"/>
      <c r="E51" s="55"/>
      <c r="F51" s="55"/>
      <c r="G51" s="55"/>
      <c r="H51" s="55"/>
      <c r="I51" s="55"/>
      <c r="J51" s="55"/>
      <c r="K51" s="55"/>
    </row>
    <row r="52" spans="2:12" ht="14.95" customHeight="1" x14ac:dyDescent="0.6">
      <c r="B52" s="55"/>
      <c r="C52" s="55"/>
      <c r="D52" s="55"/>
      <c r="E52" s="55"/>
      <c r="F52" s="55"/>
      <c r="G52" s="55"/>
      <c r="H52" s="55"/>
      <c r="I52" s="55"/>
      <c r="J52" s="55"/>
      <c r="K52" s="55"/>
    </row>
    <row r="53" spans="2:12" ht="14.95" customHeight="1" x14ac:dyDescent="0.6">
      <c r="B53" s="55"/>
      <c r="C53" s="55"/>
      <c r="D53" s="55"/>
      <c r="E53" s="55"/>
      <c r="F53" s="55"/>
      <c r="G53" s="55"/>
      <c r="H53" s="55"/>
      <c r="I53" s="55"/>
      <c r="J53" s="55"/>
      <c r="K53" s="55"/>
    </row>
    <row r="54" spans="2:12" ht="14.95" customHeight="1" x14ac:dyDescent="0.6">
      <c r="B54" s="55"/>
      <c r="C54" s="55"/>
      <c r="D54" s="55"/>
      <c r="E54" s="55"/>
      <c r="F54" s="55"/>
      <c r="G54" s="55"/>
      <c r="H54" s="55"/>
      <c r="I54" s="55"/>
      <c r="J54" s="55"/>
      <c r="K54" s="55"/>
    </row>
    <row r="55" spans="2:12" ht="14.95" customHeight="1" x14ac:dyDescent="0.6">
      <c r="B55" s="55"/>
      <c r="C55" s="55"/>
      <c r="D55" s="55"/>
      <c r="E55" s="55"/>
      <c r="F55" s="55"/>
      <c r="G55" s="55"/>
      <c r="H55" s="55"/>
      <c r="I55" s="55"/>
      <c r="J55" s="55"/>
      <c r="K55" s="55"/>
    </row>
    <row r="56" spans="2:12" ht="14.95" customHeight="1" x14ac:dyDescent="0.2">
      <c r="B56" s="55"/>
      <c r="C56" s="55"/>
      <c r="D56" s="55"/>
      <c r="E56" s="55"/>
      <c r="F56" s="55"/>
      <c r="G56" s="55"/>
      <c r="H56" s="55"/>
      <c r="I56" s="55"/>
      <c r="J56" s="55"/>
      <c r="K56" s="55"/>
      <c r="L56"/>
    </row>
    <row r="57" spans="2:12" ht="14.95" customHeight="1" x14ac:dyDescent="0.2">
      <c r="B57" s="55"/>
      <c r="C57" s="55"/>
      <c r="D57" s="55"/>
      <c r="E57" s="55"/>
      <c r="F57" s="55"/>
      <c r="G57" s="55"/>
      <c r="H57" s="55"/>
      <c r="I57" s="55"/>
      <c r="J57" s="55"/>
      <c r="K57" s="55"/>
      <c r="L57"/>
    </row>
    <row r="58" spans="2:12" ht="14.95" customHeight="1" x14ac:dyDescent="0.2">
      <c r="B58" s="55"/>
      <c r="C58" s="55"/>
      <c r="D58" s="55"/>
      <c r="E58" s="55"/>
      <c r="F58" s="55"/>
      <c r="G58" s="55"/>
      <c r="H58" s="55"/>
      <c r="I58" s="55"/>
      <c r="J58" s="55"/>
      <c r="K58" s="55"/>
      <c r="L58"/>
    </row>
    <row r="59" spans="2:12" ht="14.95" customHeight="1" x14ac:dyDescent="0.2">
      <c r="B59" s="55"/>
      <c r="C59" s="55"/>
      <c r="D59" s="55"/>
      <c r="E59" s="55"/>
      <c r="F59" s="55"/>
      <c r="G59" s="55"/>
      <c r="H59" s="55"/>
      <c r="I59" s="55"/>
      <c r="J59" s="55"/>
      <c r="K59" s="55"/>
      <c r="L59"/>
    </row>
    <row r="60" spans="2:12" ht="14.95" customHeight="1" x14ac:dyDescent="0.2">
      <c r="B60" s="55"/>
      <c r="C60" s="55"/>
      <c r="D60" s="55"/>
      <c r="E60" s="55"/>
      <c r="F60" s="55"/>
      <c r="G60" s="55"/>
      <c r="H60" s="55"/>
      <c r="I60" s="55"/>
      <c r="J60" s="55"/>
      <c r="K60" s="55"/>
      <c r="L60"/>
    </row>
    <row r="61" spans="2:12" ht="14.95" customHeight="1" x14ac:dyDescent="0.2">
      <c r="B61" s="55"/>
      <c r="C61" s="55"/>
      <c r="D61" s="55"/>
      <c r="E61" s="55"/>
      <c r="F61" s="55"/>
      <c r="G61" s="55"/>
      <c r="H61" s="55"/>
      <c r="I61" s="55"/>
      <c r="J61" s="55"/>
      <c r="K61" s="55"/>
      <c r="L61"/>
    </row>
    <row r="62" spans="2:12" ht="14.95" customHeight="1" x14ac:dyDescent="0.2">
      <c r="B62" s="55"/>
      <c r="C62" s="55"/>
      <c r="D62" s="55"/>
      <c r="E62" s="55"/>
      <c r="F62" s="55"/>
      <c r="G62" s="55"/>
      <c r="H62" s="55"/>
      <c r="I62" s="55"/>
      <c r="J62" s="55"/>
      <c r="K62" s="55"/>
      <c r="L62"/>
    </row>
    <row r="63" spans="2:12" ht="14.95" customHeight="1" x14ac:dyDescent="0.2">
      <c r="B63" s="55"/>
      <c r="C63" s="55"/>
      <c r="D63" s="55"/>
      <c r="E63" s="55"/>
      <c r="F63" s="55"/>
      <c r="G63" s="55"/>
      <c r="H63" s="55"/>
      <c r="I63" s="55"/>
      <c r="J63" s="55"/>
      <c r="K63" s="55"/>
      <c r="L63"/>
    </row>
    <row r="64" spans="2:12" ht="14.95" customHeight="1" x14ac:dyDescent="0.2">
      <c r="B64" s="55"/>
      <c r="C64" s="55"/>
      <c r="D64" s="55"/>
      <c r="E64" s="55"/>
      <c r="F64" s="55"/>
      <c r="G64" s="55"/>
      <c r="H64" s="55"/>
      <c r="I64" s="55"/>
      <c r="J64" s="55"/>
      <c r="K64" s="55"/>
      <c r="L64"/>
    </row>
    <row r="65" spans="2:12" ht="14.95" customHeight="1" x14ac:dyDescent="0.2">
      <c r="B65" s="55"/>
      <c r="C65" s="55"/>
      <c r="D65" s="55"/>
      <c r="E65" s="55"/>
      <c r="F65" s="55"/>
      <c r="G65" s="55"/>
      <c r="H65" s="55"/>
      <c r="I65" s="55"/>
      <c r="J65" s="55"/>
      <c r="K65" s="55"/>
      <c r="L65"/>
    </row>
    <row r="66" spans="2:12" ht="14.95" customHeight="1" x14ac:dyDescent="0.2">
      <c r="B66" s="55"/>
      <c r="C66" s="55"/>
      <c r="D66" s="55"/>
      <c r="E66" s="55"/>
      <c r="F66" s="55"/>
      <c r="G66" s="55"/>
      <c r="H66" s="55"/>
      <c r="I66" s="55"/>
      <c r="J66" s="55"/>
      <c r="K66" s="55"/>
      <c r="L66"/>
    </row>
    <row r="67" spans="2:12" ht="14.95" customHeight="1" x14ac:dyDescent="0.2">
      <c r="B67" s="55"/>
      <c r="C67" s="55"/>
      <c r="D67" s="55"/>
      <c r="E67" s="55"/>
      <c r="F67" s="55"/>
      <c r="G67" s="55"/>
      <c r="H67" s="55"/>
      <c r="I67" s="55"/>
      <c r="J67" s="55"/>
      <c r="K67" s="55"/>
      <c r="L67"/>
    </row>
    <row r="68" spans="2:12" ht="14.95" customHeight="1" x14ac:dyDescent="0.2">
      <c r="B68" s="55"/>
      <c r="C68" s="55"/>
      <c r="D68" s="55"/>
      <c r="E68" s="55"/>
      <c r="F68" s="55"/>
      <c r="G68" s="55"/>
      <c r="H68" s="55"/>
      <c r="I68" s="55"/>
      <c r="J68" s="55"/>
      <c r="K68" s="55"/>
      <c r="L68"/>
    </row>
    <row r="69" spans="2:12" ht="12.9" x14ac:dyDescent="0.2">
      <c r="B69" s="55"/>
      <c r="C69" s="55"/>
      <c r="D69" s="55"/>
      <c r="E69" s="55"/>
      <c r="F69" s="55"/>
      <c r="G69" s="55"/>
      <c r="H69" s="55"/>
      <c r="I69" s="55"/>
      <c r="J69" s="55"/>
      <c r="K69" s="55"/>
      <c r="L69"/>
    </row>
    <row r="70" spans="2:12" ht="12.9" x14ac:dyDescent="0.2">
      <c r="B70" s="55"/>
      <c r="C70" s="55"/>
      <c r="D70" s="55"/>
      <c r="E70" s="55"/>
      <c r="F70" s="55"/>
      <c r="G70" s="55"/>
      <c r="H70" s="55"/>
      <c r="I70" s="55"/>
      <c r="J70" s="55"/>
      <c r="K70" s="55"/>
      <c r="L70"/>
    </row>
    <row r="71" spans="2:12" ht="12.9" x14ac:dyDescent="0.2">
      <c r="B71" s="55"/>
      <c r="C71" s="55"/>
      <c r="D71" s="55"/>
      <c r="E71" s="55"/>
      <c r="F71" s="55"/>
      <c r="G71" s="55"/>
      <c r="H71" s="55"/>
      <c r="I71" s="55"/>
      <c r="J71" s="55"/>
      <c r="K71" s="55"/>
      <c r="L71"/>
    </row>
    <row r="72" spans="2:12" ht="12.9" x14ac:dyDescent="0.2">
      <c r="B72" s="55"/>
      <c r="C72" s="55"/>
      <c r="D72" s="55"/>
      <c r="E72" s="55"/>
      <c r="F72" s="55"/>
      <c r="G72" s="55"/>
      <c r="H72" s="55"/>
      <c r="I72" s="55"/>
      <c r="J72" s="55"/>
      <c r="K72" s="55"/>
      <c r="L72"/>
    </row>
    <row r="73" spans="2:12" ht="12.9" x14ac:dyDescent="0.2">
      <c r="B73" s="55"/>
      <c r="C73" s="55"/>
      <c r="D73" s="55"/>
      <c r="E73" s="55"/>
      <c r="F73" s="55"/>
      <c r="G73" s="55"/>
      <c r="H73" s="55"/>
      <c r="I73" s="55"/>
      <c r="J73" s="55"/>
      <c r="K73" s="55"/>
      <c r="L73"/>
    </row>
    <row r="74" spans="2:12" ht="12.9" x14ac:dyDescent="0.2">
      <c r="B74" s="55"/>
      <c r="C74" s="55"/>
      <c r="D74" s="55"/>
      <c r="E74" s="55"/>
      <c r="F74" s="55"/>
      <c r="G74" s="55"/>
      <c r="H74" s="55"/>
      <c r="I74" s="55"/>
      <c r="J74" s="55"/>
      <c r="K74" s="55"/>
      <c r="L74"/>
    </row>
  </sheetData>
  <sheetProtection selectLockedCells="1"/>
  <mergeCells count="85">
    <mergeCell ref="F36:G36"/>
    <mergeCell ref="H35:I35"/>
    <mergeCell ref="H36:I36"/>
    <mergeCell ref="B27:J27"/>
    <mergeCell ref="C28:H28"/>
    <mergeCell ref="C32:H32"/>
    <mergeCell ref="C33:H33"/>
    <mergeCell ref="C29:H29"/>
    <mergeCell ref="C30:H30"/>
    <mergeCell ref="C31:H31"/>
    <mergeCell ref="B35:D35"/>
    <mergeCell ref="C36:D36"/>
    <mergeCell ref="F35:G35"/>
    <mergeCell ref="D8:F8"/>
    <mergeCell ref="C13:E13"/>
    <mergeCell ref="F13:H13"/>
    <mergeCell ref="I13:J13"/>
    <mergeCell ref="C11:E11"/>
    <mergeCell ref="F11:H11"/>
    <mergeCell ref="I11:J11"/>
    <mergeCell ref="C12:E12"/>
    <mergeCell ref="F12:H12"/>
    <mergeCell ref="I12:J12"/>
    <mergeCell ref="D1:I1"/>
    <mergeCell ref="I10:J10"/>
    <mergeCell ref="F10:H10"/>
    <mergeCell ref="C10:E10"/>
    <mergeCell ref="D3:I3"/>
    <mergeCell ref="D4:F4"/>
    <mergeCell ref="J1:J2"/>
    <mergeCell ref="D2:I2"/>
    <mergeCell ref="H4:I4"/>
    <mergeCell ref="B1:C2"/>
    <mergeCell ref="B6:C6"/>
    <mergeCell ref="D6:F6"/>
    <mergeCell ref="B4:C4"/>
    <mergeCell ref="H6:I6"/>
    <mergeCell ref="H8:I8"/>
    <mergeCell ref="B8:C8"/>
    <mergeCell ref="C14:E14"/>
    <mergeCell ref="F14:H14"/>
    <mergeCell ref="I14:J14"/>
    <mergeCell ref="C15:E15"/>
    <mergeCell ref="F15:H15"/>
    <mergeCell ref="I15:J15"/>
    <mergeCell ref="F16:H16"/>
    <mergeCell ref="I16:J16"/>
    <mergeCell ref="C17:E17"/>
    <mergeCell ref="F17:H17"/>
    <mergeCell ref="I17:J17"/>
    <mergeCell ref="C16:E16"/>
    <mergeCell ref="C22:E22"/>
    <mergeCell ref="F22:H22"/>
    <mergeCell ref="I22:J22"/>
    <mergeCell ref="F20:H20"/>
    <mergeCell ref="I20:J20"/>
    <mergeCell ref="C21:E21"/>
    <mergeCell ref="F21:H21"/>
    <mergeCell ref="I21:J21"/>
    <mergeCell ref="I18:J18"/>
    <mergeCell ref="C19:E19"/>
    <mergeCell ref="F19:H19"/>
    <mergeCell ref="I19:J19"/>
    <mergeCell ref="C20:E20"/>
    <mergeCell ref="C18:E18"/>
    <mergeCell ref="F18:H18"/>
    <mergeCell ref="C23:E23"/>
    <mergeCell ref="F23:H23"/>
    <mergeCell ref="I23:J23"/>
    <mergeCell ref="C24:E24"/>
    <mergeCell ref="F24:H24"/>
    <mergeCell ref="I24:J24"/>
    <mergeCell ref="C25:E25"/>
    <mergeCell ref="F25:H25"/>
    <mergeCell ref="I25:J25"/>
    <mergeCell ref="C26:E26"/>
    <mergeCell ref="F26:H26"/>
    <mergeCell ref="I26:J26"/>
    <mergeCell ref="C37:D37"/>
    <mergeCell ref="C38:D38"/>
    <mergeCell ref="B41:J41"/>
    <mergeCell ref="C39:D39"/>
    <mergeCell ref="I37:J37"/>
    <mergeCell ref="I38:J38"/>
    <mergeCell ref="I39:J39"/>
  </mergeCells>
  <dataValidations count="1">
    <dataValidation type="list" allowBlank="1" showInputMessage="1" showErrorMessage="1" sqref="J3">
      <formula1>"Français,English"</formula1>
    </dataValidation>
  </dataValidations>
  <printOptions horizontalCentered="1" verticalCentered="1"/>
  <pageMargins left="0.39370078740157483" right="0.39370078740157483" top="0.36" bottom="0.37" header="0.34" footer="0.3"/>
  <pageSetup paperSize="9" scale="57"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9">
    <tabColor theme="9" tint="0.59999389629810485"/>
    <pageSetUpPr fitToPage="1"/>
  </sheetPr>
  <dimension ref="A1:W99"/>
  <sheetViews>
    <sheetView zoomScale="70" zoomScaleNormal="70" workbookViewId="0">
      <selection activeCell="K49" sqref="K49"/>
    </sheetView>
  </sheetViews>
  <sheetFormatPr baseColWidth="10" defaultColWidth="9.125" defaultRowHeight="11.55" x14ac:dyDescent="0.2"/>
  <cols>
    <col min="1" max="1" width="5.75" style="83" customWidth="1"/>
    <col min="2" max="2" width="9.625" style="83" customWidth="1"/>
    <col min="3" max="3" width="23.75" style="83" customWidth="1"/>
    <col min="4" max="4" width="8" style="83" customWidth="1"/>
    <col min="5" max="5" width="25.25" style="83" customWidth="1"/>
    <col min="6" max="6" width="7.75" style="83" customWidth="1"/>
    <col min="7" max="7" width="14.25" style="83" customWidth="1"/>
    <col min="8" max="8" width="14.625" style="83" customWidth="1"/>
    <col min="9" max="9" width="10.625" style="83" customWidth="1"/>
    <col min="10" max="10" width="9.875" style="83" customWidth="1"/>
    <col min="11" max="11" width="20.125" style="83" customWidth="1"/>
    <col min="12" max="12" width="20" style="83" customWidth="1"/>
    <col min="13" max="14" width="4.125" style="83" customWidth="1"/>
    <col min="15" max="15" width="14.875" style="83" customWidth="1"/>
    <col min="16" max="16" width="16.125" style="83" customWidth="1"/>
    <col min="17" max="17" width="10.25" style="83" customWidth="1"/>
    <col min="18" max="18" width="10.125" style="83" customWidth="1"/>
    <col min="19" max="19" width="9" style="83" customWidth="1"/>
    <col min="20" max="20" width="11.75" style="83" customWidth="1"/>
    <col min="21" max="21" width="7.25" style="83" customWidth="1"/>
    <col min="22" max="22" width="12.875" style="83" customWidth="1"/>
    <col min="23" max="16384" width="9.125" style="83"/>
  </cols>
  <sheetData>
    <row r="1" spans="1:22" ht="34.5" customHeight="1" x14ac:dyDescent="0.2">
      <c r="A1" s="326"/>
      <c r="B1" s="731"/>
      <c r="C1" s="732"/>
      <c r="D1" s="735" t="s">
        <v>1</v>
      </c>
      <c r="E1" s="735"/>
      <c r="F1" s="735"/>
      <c r="G1" s="735"/>
      <c r="H1" s="735"/>
      <c r="I1" s="735"/>
      <c r="J1" s="735"/>
      <c r="K1" s="735"/>
      <c r="L1" s="735"/>
      <c r="M1" s="735"/>
      <c r="N1" s="735"/>
      <c r="O1" s="735"/>
      <c r="P1" s="735"/>
      <c r="Q1" s="735"/>
      <c r="R1" s="735"/>
      <c r="S1" s="735"/>
      <c r="T1" s="665" t="str">
        <f>'Form 0'!H1</f>
        <v>SM F06   
Issue 08</v>
      </c>
      <c r="U1" s="666"/>
      <c r="V1" s="667"/>
    </row>
    <row r="2" spans="1:22" ht="50.95" customHeight="1" x14ac:dyDescent="0.2">
      <c r="A2" s="326"/>
      <c r="B2" s="733"/>
      <c r="C2" s="734"/>
      <c r="D2" s="611" t="str">
        <f>IF(U3="Français","RAPPORT DE CAPABILITES PROCESS SUR COMPOSANT","PIECE PART PROCESS CAPABILITY REPORT")</f>
        <v>PIECE PART PROCESS CAPABILITY REPORT</v>
      </c>
      <c r="E2" s="611"/>
      <c r="F2" s="611"/>
      <c r="G2" s="611"/>
      <c r="H2" s="611"/>
      <c r="I2" s="611"/>
      <c r="J2" s="611"/>
      <c r="K2" s="611"/>
      <c r="L2" s="611"/>
      <c r="M2" s="611"/>
      <c r="N2" s="611"/>
      <c r="O2" s="611"/>
      <c r="P2" s="611"/>
      <c r="Q2" s="611"/>
      <c r="R2" s="611"/>
      <c r="S2" s="612"/>
      <c r="T2" s="668"/>
      <c r="U2" s="669"/>
      <c r="V2" s="670"/>
    </row>
    <row r="3" spans="1:22" ht="35.35" customHeight="1" x14ac:dyDescent="0.2">
      <c r="A3" s="85"/>
      <c r="B3" s="728"/>
      <c r="C3" s="729"/>
      <c r="D3" s="729"/>
      <c r="E3" s="729"/>
      <c r="F3" s="729"/>
      <c r="G3" s="729"/>
      <c r="H3" s="729"/>
      <c r="I3" s="729"/>
      <c r="J3" s="729"/>
      <c r="K3" s="729"/>
      <c r="L3" s="729"/>
      <c r="M3" s="729"/>
      <c r="N3" s="729"/>
      <c r="O3" s="729"/>
      <c r="P3" s="729"/>
      <c r="Q3" s="729"/>
      <c r="R3" s="729"/>
      <c r="S3" s="729"/>
      <c r="T3" s="730"/>
      <c r="U3" s="593" t="s">
        <v>61</v>
      </c>
      <c r="V3" s="594"/>
    </row>
    <row r="4" spans="1:22" ht="30.1" customHeight="1" x14ac:dyDescent="0.2">
      <c r="A4" s="327"/>
      <c r="B4" s="106">
        <v>0</v>
      </c>
      <c r="C4" s="105" t="s">
        <v>162</v>
      </c>
      <c r="D4" s="89">
        <v>0</v>
      </c>
      <c r="E4" s="105" t="s">
        <v>163</v>
      </c>
      <c r="F4" s="89">
        <v>0</v>
      </c>
      <c r="G4" s="721" t="s">
        <v>164</v>
      </c>
      <c r="H4" s="722"/>
      <c r="I4" s="723"/>
      <c r="J4" s="724" t="s">
        <v>165</v>
      </c>
      <c r="K4" s="725"/>
      <c r="L4" s="725"/>
      <c r="M4" s="725"/>
      <c r="N4" s="725"/>
      <c r="O4" s="725"/>
      <c r="P4" s="726"/>
      <c r="Q4" s="110" t="s">
        <v>64</v>
      </c>
      <c r="R4" s="90">
        <v>0</v>
      </c>
      <c r="S4" s="110" t="s">
        <v>63</v>
      </c>
      <c r="T4" s="90">
        <v>0</v>
      </c>
      <c r="U4" s="109" t="s">
        <v>62</v>
      </c>
      <c r="V4" s="104">
        <v>0</v>
      </c>
    </row>
    <row r="5" spans="1:22" ht="26.35" customHeight="1" x14ac:dyDescent="0.2">
      <c r="A5" s="328"/>
      <c r="B5" s="737" t="s">
        <v>166</v>
      </c>
      <c r="C5" s="738"/>
      <c r="D5" s="739"/>
      <c r="E5" s="727">
        <f>'Form 0'!B7</f>
        <v>0</v>
      </c>
      <c r="F5" s="727"/>
      <c r="G5" s="727"/>
      <c r="H5" s="727"/>
      <c r="I5" s="727"/>
      <c r="J5" s="727">
        <v>0</v>
      </c>
      <c r="K5" s="727"/>
      <c r="L5" s="727"/>
      <c r="M5" s="727"/>
      <c r="N5" s="727"/>
      <c r="O5" s="727"/>
      <c r="P5" s="727"/>
      <c r="Q5" s="736" t="s">
        <v>171</v>
      </c>
      <c r="R5" s="736"/>
      <c r="S5" s="736"/>
      <c r="T5" s="736"/>
      <c r="U5" s="736"/>
      <c r="V5" s="736"/>
    </row>
    <row r="6" spans="1:22" ht="25.5" customHeight="1" x14ac:dyDescent="0.3">
      <c r="A6" s="329"/>
      <c r="B6" s="740"/>
      <c r="C6" s="741"/>
      <c r="D6" s="742"/>
      <c r="E6" s="727"/>
      <c r="F6" s="727"/>
      <c r="G6" s="727"/>
      <c r="H6" s="727"/>
      <c r="I6" s="727"/>
      <c r="J6" s="724" t="s">
        <v>167</v>
      </c>
      <c r="K6" s="725"/>
      <c r="L6" s="725"/>
      <c r="M6" s="725"/>
      <c r="N6" s="725"/>
      <c r="O6" s="725"/>
      <c r="P6" s="726"/>
      <c r="Q6" s="743">
        <v>0</v>
      </c>
      <c r="R6" s="743"/>
      <c r="S6" s="743"/>
      <c r="T6" s="743"/>
      <c r="U6" s="743"/>
      <c r="V6" s="743"/>
    </row>
    <row r="7" spans="1:22" ht="24.8" customHeight="1" x14ac:dyDescent="0.2">
      <c r="A7" s="328"/>
      <c r="B7" s="737" t="s">
        <v>168</v>
      </c>
      <c r="C7" s="738"/>
      <c r="D7" s="739"/>
      <c r="E7" s="750">
        <f>'Form 0'!E7</f>
        <v>0</v>
      </c>
      <c r="F7" s="751"/>
      <c r="G7" s="751"/>
      <c r="H7" s="751"/>
      <c r="I7" s="752"/>
      <c r="J7" s="750">
        <v>0</v>
      </c>
      <c r="K7" s="751"/>
      <c r="L7" s="751"/>
      <c r="M7" s="751"/>
      <c r="N7" s="751"/>
      <c r="O7" s="751"/>
      <c r="P7" s="752"/>
      <c r="Q7" s="736" t="s">
        <v>172</v>
      </c>
      <c r="R7" s="736"/>
      <c r="S7" s="736"/>
      <c r="T7" s="736"/>
      <c r="U7" s="736"/>
      <c r="V7" s="736"/>
    </row>
    <row r="8" spans="1:22" ht="21.1" customHeight="1" x14ac:dyDescent="0.2">
      <c r="A8" s="329"/>
      <c r="B8" s="740"/>
      <c r="C8" s="741"/>
      <c r="D8" s="742"/>
      <c r="E8" s="753"/>
      <c r="F8" s="754"/>
      <c r="G8" s="754"/>
      <c r="H8" s="754"/>
      <c r="I8" s="755"/>
      <c r="J8" s="756" t="s">
        <v>169</v>
      </c>
      <c r="K8" s="756"/>
      <c r="L8" s="757">
        <f>'Form 0'!E11</f>
        <v>0</v>
      </c>
      <c r="M8" s="757"/>
      <c r="N8" s="757"/>
      <c r="O8" s="757"/>
      <c r="P8" s="757"/>
      <c r="Q8" s="727">
        <v>0</v>
      </c>
      <c r="R8" s="727"/>
      <c r="S8" s="727"/>
      <c r="T8" s="727"/>
      <c r="U8" s="727"/>
      <c r="V8" s="727"/>
    </row>
    <row r="9" spans="1:22" ht="36.700000000000003" customHeight="1" x14ac:dyDescent="0.2">
      <c r="A9" s="329"/>
      <c r="B9" s="761" t="str">
        <f>IF($U$3="Français","N° KC/ OP","KC/ OP Number")</f>
        <v>KC/ OP Number</v>
      </c>
      <c r="C9" s="244" t="str">
        <f>IF($U$3="Français","Etude de capabilité préliminaire","Preliminary Process Capability Study")</f>
        <v>Preliminary Process Capability Study</v>
      </c>
      <c r="D9" s="108"/>
      <c r="E9" s="760"/>
      <c r="F9" s="760"/>
      <c r="G9" s="760"/>
      <c r="H9" s="760"/>
      <c r="I9" s="760"/>
      <c r="J9" s="724" t="s">
        <v>170</v>
      </c>
      <c r="K9" s="726"/>
      <c r="L9" s="340">
        <f>'Form 0'!F11</f>
        <v>0</v>
      </c>
      <c r="M9" s="763" t="str">
        <f>IF($U$3="Français","Action","Action")</f>
        <v>Action</v>
      </c>
      <c r="N9" s="764"/>
      <c r="O9" s="769" t="str">
        <f>IF($U$3="Français","Methode de pilotage","Ongoing Monitoring Methods")</f>
        <v>Ongoing Monitoring Methods</v>
      </c>
      <c r="P9" s="770"/>
      <c r="Q9" s="768">
        <v>0</v>
      </c>
      <c r="R9" s="768"/>
      <c r="S9" s="768"/>
      <c r="T9" s="768"/>
      <c r="U9" s="768"/>
      <c r="V9" s="768"/>
    </row>
    <row r="10" spans="1:22" ht="39.75" customHeight="1" x14ac:dyDescent="0.2">
      <c r="A10" s="330"/>
      <c r="B10" s="762"/>
      <c r="C10" s="758" t="str">
        <f>IF($U$3="Français","Moyen de mesure / N° et désignation","Evaluation Equipment Description / Number")</f>
        <v>Evaluation Equipment Description / Number</v>
      </c>
      <c r="D10" s="759"/>
      <c r="E10" s="758" t="str">
        <f>IF($U$3="Français","R&amp;R% du Moyen","Gauge R &amp; R %")</f>
        <v>Gauge R &amp; R %</v>
      </c>
      <c r="F10" s="759"/>
      <c r="G10" s="107" t="str">
        <f>IF($U$3="Français","N","N")</f>
        <v>N</v>
      </c>
      <c r="H10" s="107" t="str">
        <f>IF($U$3="Français","Fréquence","Frequency")</f>
        <v>Frequency</v>
      </c>
      <c r="I10" s="107" t="str">
        <f>IF($U$3="Français","Moyenne","Mean")</f>
        <v>Mean</v>
      </c>
      <c r="J10" s="107" t="str">
        <f>IF($U$3="Français","Ecart type","Std Dev")</f>
        <v>Std Dev</v>
      </c>
      <c r="K10" s="107" t="str">
        <f>IF($U$3="Français","CP","CP")</f>
        <v>CP</v>
      </c>
      <c r="L10" s="107" t="str">
        <f>IF($U$3="Français","CPK","CPK")</f>
        <v>CPK</v>
      </c>
      <c r="M10" s="765"/>
      <c r="N10" s="766"/>
      <c r="O10" s="107" t="str">
        <f>IF($U$3="Français","Type","Type")</f>
        <v>Type</v>
      </c>
      <c r="P10" s="107" t="str">
        <f>IF($U$3="Français","Fréquence","Frequency")</f>
        <v>Frequency</v>
      </c>
      <c r="Q10" s="758" t="str">
        <f>IF($U$3="Français","Date de mise à jour","Date Updated")</f>
        <v>Date Updated</v>
      </c>
      <c r="R10" s="767"/>
      <c r="S10" s="759"/>
      <c r="T10" s="758" t="str">
        <f>IF($U$3="Français","Date de la prochaine revue","Next review Date")</f>
        <v>Next review Date</v>
      </c>
      <c r="U10" s="767"/>
      <c r="V10" s="759"/>
    </row>
    <row r="11" spans="1:22" ht="30.75" customHeight="1" x14ac:dyDescent="0.2">
      <c r="A11" s="330"/>
      <c r="B11" s="52"/>
      <c r="C11" s="590"/>
      <c r="D11" s="601"/>
      <c r="E11" s="590"/>
      <c r="F11" s="601"/>
      <c r="G11" s="96"/>
      <c r="H11" s="96"/>
      <c r="I11" s="96"/>
      <c r="J11" s="52"/>
      <c r="K11" s="101"/>
      <c r="L11" s="101"/>
      <c r="M11" s="590"/>
      <c r="N11" s="601"/>
      <c r="O11" s="96"/>
      <c r="P11" s="96"/>
      <c r="Q11" s="747"/>
      <c r="R11" s="748"/>
      <c r="S11" s="749"/>
      <c r="T11" s="590"/>
      <c r="U11" s="771"/>
      <c r="V11" s="601"/>
    </row>
    <row r="12" spans="1:22" ht="31.6" customHeight="1" x14ac:dyDescent="0.3">
      <c r="A12" s="330"/>
      <c r="B12" s="98"/>
      <c r="C12" s="744"/>
      <c r="D12" s="745"/>
      <c r="E12" s="590"/>
      <c r="F12" s="601"/>
      <c r="G12" s="96"/>
      <c r="H12" s="52"/>
      <c r="I12" s="52"/>
      <c r="J12" s="92"/>
      <c r="K12" s="95"/>
      <c r="L12" s="94"/>
      <c r="M12" s="590"/>
      <c r="N12" s="601"/>
      <c r="O12" s="94"/>
      <c r="P12" s="93"/>
      <c r="Q12" s="747"/>
      <c r="R12" s="748"/>
      <c r="S12" s="749"/>
      <c r="T12" s="629"/>
      <c r="U12" s="629"/>
      <c r="V12" s="629"/>
    </row>
    <row r="13" spans="1:22" ht="29.25" customHeight="1" x14ac:dyDescent="0.3">
      <c r="A13" s="330"/>
      <c r="B13" s="98"/>
      <c r="C13" s="744"/>
      <c r="D13" s="745"/>
      <c r="E13" s="590"/>
      <c r="F13" s="601"/>
      <c r="G13" s="52"/>
      <c r="H13" s="96"/>
      <c r="I13" s="96"/>
      <c r="J13" s="92"/>
      <c r="K13" s="95"/>
      <c r="L13" s="100"/>
      <c r="M13" s="590"/>
      <c r="N13" s="601"/>
      <c r="O13" s="94"/>
      <c r="P13" s="93"/>
      <c r="Q13" s="747"/>
      <c r="R13" s="748"/>
      <c r="S13" s="749"/>
      <c r="T13" s="629"/>
      <c r="U13" s="629"/>
      <c r="V13" s="629"/>
    </row>
    <row r="14" spans="1:22" ht="30.1" customHeight="1" x14ac:dyDescent="0.3">
      <c r="A14" s="330"/>
      <c r="B14" s="98"/>
      <c r="C14" s="744"/>
      <c r="D14" s="746"/>
      <c r="E14" s="590"/>
      <c r="F14" s="591"/>
      <c r="G14" s="52"/>
      <c r="H14" s="96"/>
      <c r="I14" s="96"/>
      <c r="J14" s="92"/>
      <c r="K14" s="95"/>
      <c r="L14" s="94"/>
      <c r="M14" s="590"/>
      <c r="N14" s="601"/>
      <c r="O14" s="94"/>
      <c r="P14" s="99"/>
      <c r="Q14" s="747"/>
      <c r="R14" s="748"/>
      <c r="S14" s="749"/>
      <c r="T14" s="634"/>
      <c r="U14" s="635"/>
      <c r="V14" s="636"/>
    </row>
    <row r="15" spans="1:22" ht="30.1" customHeight="1" x14ac:dyDescent="0.3">
      <c r="A15" s="330"/>
      <c r="B15" s="98"/>
      <c r="C15" s="744"/>
      <c r="D15" s="746"/>
      <c r="E15" s="590"/>
      <c r="F15" s="591"/>
      <c r="G15" s="52"/>
      <c r="H15" s="96"/>
      <c r="I15" s="96"/>
      <c r="J15" s="92"/>
      <c r="K15" s="95"/>
      <c r="L15" s="94"/>
      <c r="M15" s="590"/>
      <c r="N15" s="601"/>
      <c r="O15" s="94"/>
      <c r="P15" s="99"/>
      <c r="Q15" s="747"/>
      <c r="R15" s="748"/>
      <c r="S15" s="749"/>
      <c r="T15" s="634"/>
      <c r="U15" s="635"/>
      <c r="V15" s="636"/>
    </row>
    <row r="16" spans="1:22" ht="30.1" customHeight="1" x14ac:dyDescent="0.3">
      <c r="A16" s="330"/>
      <c r="B16" s="98"/>
      <c r="C16" s="744"/>
      <c r="D16" s="745"/>
      <c r="E16" s="590"/>
      <c r="F16" s="601"/>
      <c r="G16" s="52"/>
      <c r="H16" s="96"/>
      <c r="I16" s="96"/>
      <c r="J16" s="92"/>
      <c r="K16" s="95"/>
      <c r="L16" s="94"/>
      <c r="M16" s="590"/>
      <c r="N16" s="601"/>
      <c r="O16" s="94"/>
      <c r="P16" s="93"/>
      <c r="Q16" s="747"/>
      <c r="R16" s="748"/>
      <c r="S16" s="749"/>
      <c r="T16" s="629"/>
      <c r="U16" s="629"/>
      <c r="V16" s="629"/>
    </row>
    <row r="17" spans="1:23" ht="30.1" customHeight="1" x14ac:dyDescent="0.3">
      <c r="A17" s="330"/>
      <c r="B17" s="98"/>
      <c r="C17" s="744"/>
      <c r="D17" s="745"/>
      <c r="E17" s="590"/>
      <c r="F17" s="601"/>
      <c r="G17" s="52"/>
      <c r="H17" s="96"/>
      <c r="I17" s="96"/>
      <c r="J17" s="92"/>
      <c r="K17" s="95"/>
      <c r="L17" s="94"/>
      <c r="M17" s="590"/>
      <c r="N17" s="601"/>
      <c r="O17" s="94"/>
      <c r="P17" s="93"/>
      <c r="Q17" s="747"/>
      <c r="R17" s="748"/>
      <c r="S17" s="749"/>
      <c r="T17" s="634"/>
      <c r="U17" s="635"/>
      <c r="V17" s="636"/>
    </row>
    <row r="18" spans="1:23" ht="30.1" customHeight="1" x14ac:dyDescent="0.3">
      <c r="A18" s="330"/>
      <c r="B18" s="98"/>
      <c r="C18" s="744"/>
      <c r="D18" s="745"/>
      <c r="E18" s="590"/>
      <c r="F18" s="601"/>
      <c r="G18" s="52"/>
      <c r="H18" s="96"/>
      <c r="I18" s="96"/>
      <c r="J18" s="92"/>
      <c r="K18" s="95"/>
      <c r="L18" s="94"/>
      <c r="M18" s="590"/>
      <c r="N18" s="601"/>
      <c r="O18" s="94"/>
      <c r="P18" s="93"/>
      <c r="Q18" s="747"/>
      <c r="R18" s="748"/>
      <c r="S18" s="749"/>
      <c r="T18" s="634"/>
      <c r="U18" s="635"/>
      <c r="V18" s="636"/>
    </row>
    <row r="19" spans="1:23" ht="30.1" customHeight="1" x14ac:dyDescent="0.3">
      <c r="A19" s="330"/>
      <c r="B19" s="98"/>
      <c r="C19" s="744"/>
      <c r="D19" s="745"/>
      <c r="E19" s="590"/>
      <c r="F19" s="601"/>
      <c r="G19" s="52"/>
      <c r="H19" s="96"/>
      <c r="I19" s="96"/>
      <c r="J19" s="92"/>
      <c r="K19" s="95"/>
      <c r="L19" s="94"/>
      <c r="M19" s="590"/>
      <c r="N19" s="601"/>
      <c r="O19" s="94"/>
      <c r="P19" s="93"/>
      <c r="Q19" s="747"/>
      <c r="R19" s="748"/>
      <c r="S19" s="749"/>
      <c r="T19" s="634"/>
      <c r="U19" s="635"/>
      <c r="V19" s="636"/>
    </row>
    <row r="20" spans="1:23" ht="30.1" customHeight="1" x14ac:dyDescent="0.3">
      <c r="A20" s="330"/>
      <c r="B20" s="98"/>
      <c r="C20" s="744"/>
      <c r="D20" s="745"/>
      <c r="E20" s="590"/>
      <c r="F20" s="601"/>
      <c r="G20" s="52"/>
      <c r="H20" s="96"/>
      <c r="I20" s="96"/>
      <c r="J20" s="92"/>
      <c r="K20" s="95"/>
      <c r="L20" s="94"/>
      <c r="M20" s="590"/>
      <c r="N20" s="601"/>
      <c r="O20" s="94"/>
      <c r="P20" s="93"/>
      <c r="Q20" s="747"/>
      <c r="R20" s="748"/>
      <c r="S20" s="749"/>
      <c r="T20" s="634"/>
      <c r="U20" s="635"/>
      <c r="V20" s="636"/>
    </row>
    <row r="21" spans="1:23" ht="30.1" customHeight="1" x14ac:dyDescent="0.3">
      <c r="A21" s="330"/>
      <c r="B21" s="98"/>
      <c r="C21" s="744"/>
      <c r="D21" s="745"/>
      <c r="E21" s="590"/>
      <c r="F21" s="601"/>
      <c r="G21" s="52"/>
      <c r="H21" s="96"/>
      <c r="I21" s="96"/>
      <c r="J21" s="92"/>
      <c r="K21" s="95"/>
      <c r="L21" s="94"/>
      <c r="M21" s="590"/>
      <c r="N21" s="601"/>
      <c r="O21" s="94"/>
      <c r="P21" s="93"/>
      <c r="Q21" s="747"/>
      <c r="R21" s="748"/>
      <c r="S21" s="749"/>
      <c r="T21" s="634"/>
      <c r="U21" s="635"/>
      <c r="V21" s="636"/>
    </row>
    <row r="22" spans="1:23" ht="30.1" customHeight="1" x14ac:dyDescent="0.3">
      <c r="A22" s="330"/>
      <c r="B22" s="98"/>
      <c r="C22" s="744"/>
      <c r="D22" s="745"/>
      <c r="E22" s="590"/>
      <c r="F22" s="601"/>
      <c r="G22" s="52"/>
      <c r="H22" s="96"/>
      <c r="I22" s="96"/>
      <c r="J22" s="92"/>
      <c r="K22" s="95"/>
      <c r="L22" s="94"/>
      <c r="M22" s="590"/>
      <c r="N22" s="601"/>
      <c r="O22" s="94"/>
      <c r="P22" s="93"/>
      <c r="Q22" s="747"/>
      <c r="R22" s="748"/>
      <c r="S22" s="749"/>
      <c r="T22" s="634"/>
      <c r="U22" s="635"/>
      <c r="V22" s="636"/>
    </row>
    <row r="23" spans="1:23" ht="30.1" customHeight="1" thickBot="1" x14ac:dyDescent="0.35">
      <c r="A23" s="330"/>
      <c r="B23" s="98"/>
      <c r="C23" s="744"/>
      <c r="D23" s="745"/>
      <c r="E23" s="590"/>
      <c r="F23" s="601"/>
      <c r="G23" s="52"/>
      <c r="H23" s="96"/>
      <c r="I23" s="96"/>
      <c r="J23" s="92"/>
      <c r="K23" s="95"/>
      <c r="L23" s="94"/>
      <c r="M23" s="590"/>
      <c r="N23" s="601"/>
      <c r="O23" s="94"/>
      <c r="P23" s="93"/>
      <c r="Q23" s="747"/>
      <c r="R23" s="748"/>
      <c r="S23" s="749"/>
      <c r="T23" s="629"/>
      <c r="U23" s="629"/>
      <c r="V23" s="629"/>
    </row>
    <row r="24" spans="1:23" ht="24.8" customHeight="1" x14ac:dyDescent="0.2">
      <c r="A24" s="85"/>
      <c r="B24" s="488" t="s">
        <v>102</v>
      </c>
      <c r="C24" s="489"/>
      <c r="D24" s="489"/>
      <c r="E24" s="489"/>
      <c r="F24" s="490" t="s">
        <v>101</v>
      </c>
      <c r="G24" s="489"/>
      <c r="H24" s="491"/>
      <c r="T24" s="85"/>
      <c r="U24" s="85"/>
      <c r="V24" s="85"/>
      <c r="W24" s="85"/>
    </row>
    <row r="25" spans="1:23" ht="25.5" customHeight="1" thickBot="1" x14ac:dyDescent="0.25">
      <c r="A25" s="85"/>
      <c r="B25" s="526" t="str">
        <f>'Form 0'!B63</f>
        <v>Select from drop down list</v>
      </c>
      <c r="C25" s="663"/>
      <c r="D25" s="663"/>
      <c r="E25" s="663"/>
      <c r="F25" s="527" t="str">
        <f>'Form 0'!F63</f>
        <v>Select from drop down list</v>
      </c>
      <c r="G25" s="663"/>
      <c r="H25" s="664"/>
      <c r="T25" s="85"/>
      <c r="U25" s="85"/>
      <c r="V25" s="85"/>
      <c r="W25" s="85"/>
    </row>
    <row r="26" spans="1:23" ht="28.55" customHeight="1" x14ac:dyDescent="0.2">
      <c r="B26" s="575" t="s">
        <v>273</v>
      </c>
      <c r="C26" s="576"/>
      <c r="D26" s="576"/>
      <c r="E26" s="576"/>
      <c r="F26" s="576"/>
      <c r="G26" s="576"/>
      <c r="H26" s="576"/>
      <c r="I26" s="653"/>
      <c r="J26" s="653"/>
      <c r="K26" s="653"/>
      <c r="L26" s="653"/>
      <c r="M26" s="653"/>
      <c r="N26" s="653"/>
      <c r="O26" s="653"/>
      <c r="P26" s="653"/>
      <c r="Q26" s="653"/>
      <c r="R26" s="653"/>
      <c r="S26" s="653"/>
      <c r="T26" s="653"/>
      <c r="U26" s="653"/>
      <c r="V26" s="653"/>
      <c r="W26" s="85"/>
    </row>
    <row r="27" spans="1:23" ht="14.95" customHeight="1" x14ac:dyDescent="0.2">
      <c r="B27" s="653"/>
      <c r="C27" s="653"/>
      <c r="D27" s="653"/>
      <c r="E27" s="653"/>
      <c r="F27" s="653"/>
      <c r="G27" s="653"/>
      <c r="H27" s="653"/>
      <c r="I27" s="653"/>
      <c r="J27" s="653"/>
      <c r="K27" s="653"/>
      <c r="L27" s="653"/>
      <c r="M27" s="653"/>
      <c r="N27" s="653"/>
      <c r="O27" s="653"/>
      <c r="P27" s="653"/>
      <c r="Q27" s="653"/>
      <c r="R27" s="653"/>
      <c r="S27" s="653"/>
      <c r="T27" s="653"/>
      <c r="U27" s="653"/>
      <c r="V27" s="653"/>
      <c r="W27" s="85"/>
    </row>
    <row r="28" spans="1:23" x14ac:dyDescent="0.2">
      <c r="H28" s="84"/>
    </row>
    <row r="29" spans="1:23" x14ac:dyDescent="0.2">
      <c r="H29" s="84"/>
    </row>
    <row r="30" spans="1:23" x14ac:dyDescent="0.2">
      <c r="H30" s="84"/>
    </row>
    <row r="31" spans="1:23" x14ac:dyDescent="0.2">
      <c r="H31" s="84"/>
    </row>
    <row r="32" spans="1:23" x14ac:dyDescent="0.2">
      <c r="H32" s="84"/>
    </row>
    <row r="33" spans="8:8" x14ac:dyDescent="0.2">
      <c r="H33" s="84"/>
    </row>
    <row r="34" spans="8:8" x14ac:dyDescent="0.2">
      <c r="H34" s="84"/>
    </row>
    <row r="35" spans="8:8" x14ac:dyDescent="0.2">
      <c r="H35" s="84"/>
    </row>
    <row r="36" spans="8:8" x14ac:dyDescent="0.2">
      <c r="H36" s="84"/>
    </row>
    <row r="37" spans="8:8" x14ac:dyDescent="0.2">
      <c r="H37" s="84"/>
    </row>
    <row r="38" spans="8:8" x14ac:dyDescent="0.2">
      <c r="H38" s="84"/>
    </row>
    <row r="39" spans="8:8" x14ac:dyDescent="0.2">
      <c r="H39" s="84"/>
    </row>
    <row r="40" spans="8:8" x14ac:dyDescent="0.2">
      <c r="H40" s="84"/>
    </row>
    <row r="41" spans="8:8" x14ac:dyDescent="0.2">
      <c r="H41" s="84"/>
    </row>
    <row r="42" spans="8:8" x14ac:dyDescent="0.2">
      <c r="H42" s="84"/>
    </row>
    <row r="43" spans="8:8" x14ac:dyDescent="0.2">
      <c r="H43" s="84"/>
    </row>
    <row r="44" spans="8:8" x14ac:dyDescent="0.2">
      <c r="H44" s="84"/>
    </row>
    <row r="45" spans="8:8" x14ac:dyDescent="0.2">
      <c r="H45" s="84"/>
    </row>
    <row r="46" spans="8:8" x14ac:dyDescent="0.2">
      <c r="H46" s="84"/>
    </row>
    <row r="47" spans="8:8" x14ac:dyDescent="0.2">
      <c r="H47" s="84"/>
    </row>
    <row r="48" spans="8:8" x14ac:dyDescent="0.2">
      <c r="H48" s="84"/>
    </row>
    <row r="49" spans="8:8" x14ac:dyDescent="0.2">
      <c r="H49" s="84"/>
    </row>
    <row r="50" spans="8:8" x14ac:dyDescent="0.2">
      <c r="H50" s="84"/>
    </row>
    <row r="51" spans="8:8" x14ac:dyDescent="0.2">
      <c r="H51" s="84"/>
    </row>
    <row r="52" spans="8:8" x14ac:dyDescent="0.2">
      <c r="H52" s="84"/>
    </row>
    <row r="53" spans="8:8" x14ac:dyDescent="0.2">
      <c r="H53" s="84"/>
    </row>
    <row r="54" spans="8:8" x14ac:dyDescent="0.2">
      <c r="H54" s="84"/>
    </row>
    <row r="55" spans="8:8" x14ac:dyDescent="0.2">
      <c r="H55" s="84"/>
    </row>
    <row r="56" spans="8:8" x14ac:dyDescent="0.2">
      <c r="H56" s="84"/>
    </row>
    <row r="57" spans="8:8" x14ac:dyDescent="0.2">
      <c r="H57" s="84"/>
    </row>
    <row r="58" spans="8:8" x14ac:dyDescent="0.2">
      <c r="H58" s="84"/>
    </row>
    <row r="59" spans="8:8" x14ac:dyDescent="0.2">
      <c r="H59" s="84"/>
    </row>
    <row r="60" spans="8:8" x14ac:dyDescent="0.2">
      <c r="H60" s="84"/>
    </row>
    <row r="61" spans="8:8" x14ac:dyDescent="0.2">
      <c r="H61" s="84"/>
    </row>
    <row r="62" spans="8:8" x14ac:dyDescent="0.2">
      <c r="H62" s="84"/>
    </row>
    <row r="63" spans="8:8" x14ac:dyDescent="0.2">
      <c r="H63" s="84"/>
    </row>
    <row r="64" spans="8:8" x14ac:dyDescent="0.2">
      <c r="H64" s="84"/>
    </row>
    <row r="65" spans="8:8" x14ac:dyDescent="0.2">
      <c r="H65" s="84"/>
    </row>
    <row r="66" spans="8:8" x14ac:dyDescent="0.2">
      <c r="H66" s="84"/>
    </row>
    <row r="67" spans="8:8" x14ac:dyDescent="0.2">
      <c r="H67" s="84"/>
    </row>
    <row r="68" spans="8:8" x14ac:dyDescent="0.2">
      <c r="H68" s="84"/>
    </row>
    <row r="69" spans="8:8" x14ac:dyDescent="0.2">
      <c r="H69" s="84"/>
    </row>
    <row r="70" spans="8:8" x14ac:dyDescent="0.2">
      <c r="H70" s="84"/>
    </row>
    <row r="71" spans="8:8" x14ac:dyDescent="0.2">
      <c r="H71" s="84"/>
    </row>
    <row r="72" spans="8:8" x14ac:dyDescent="0.2">
      <c r="H72" s="84"/>
    </row>
    <row r="73" spans="8:8" x14ac:dyDescent="0.2">
      <c r="H73" s="84"/>
    </row>
    <row r="74" spans="8:8" x14ac:dyDescent="0.2">
      <c r="H74" s="84"/>
    </row>
    <row r="75" spans="8:8" x14ac:dyDescent="0.2">
      <c r="H75" s="84"/>
    </row>
    <row r="76" spans="8:8" x14ac:dyDescent="0.2">
      <c r="H76" s="84"/>
    </row>
    <row r="77" spans="8:8" x14ac:dyDescent="0.2">
      <c r="H77" s="84"/>
    </row>
    <row r="78" spans="8:8" x14ac:dyDescent="0.2">
      <c r="H78" s="84"/>
    </row>
    <row r="79" spans="8:8" x14ac:dyDescent="0.2">
      <c r="H79" s="84"/>
    </row>
    <row r="80" spans="8:8" x14ac:dyDescent="0.2">
      <c r="H80" s="84"/>
    </row>
    <row r="81" spans="8:8" x14ac:dyDescent="0.2">
      <c r="H81" s="84"/>
    </row>
    <row r="82" spans="8:8" x14ac:dyDescent="0.2">
      <c r="H82" s="84"/>
    </row>
    <row r="83" spans="8:8" x14ac:dyDescent="0.2">
      <c r="H83" s="84"/>
    </row>
    <row r="84" spans="8:8" x14ac:dyDescent="0.2">
      <c r="H84" s="84"/>
    </row>
    <row r="85" spans="8:8" x14ac:dyDescent="0.2">
      <c r="H85" s="84"/>
    </row>
    <row r="86" spans="8:8" x14ac:dyDescent="0.2">
      <c r="H86" s="84"/>
    </row>
    <row r="87" spans="8:8" x14ac:dyDescent="0.2">
      <c r="H87" s="84"/>
    </row>
    <row r="88" spans="8:8" x14ac:dyDescent="0.2">
      <c r="H88" s="84"/>
    </row>
    <row r="89" spans="8:8" x14ac:dyDescent="0.2">
      <c r="H89" s="84"/>
    </row>
    <row r="90" spans="8:8" x14ac:dyDescent="0.2">
      <c r="H90" s="84"/>
    </row>
    <row r="91" spans="8:8" x14ac:dyDescent="0.2">
      <c r="H91" s="84"/>
    </row>
    <row r="92" spans="8:8" x14ac:dyDescent="0.2">
      <c r="H92" s="84"/>
    </row>
    <row r="93" spans="8:8" x14ac:dyDescent="0.2">
      <c r="H93" s="84"/>
    </row>
    <row r="94" spans="8:8" x14ac:dyDescent="0.2">
      <c r="H94" s="84"/>
    </row>
    <row r="95" spans="8:8" x14ac:dyDescent="0.2">
      <c r="H95" s="84"/>
    </row>
    <row r="96" spans="8:8" x14ac:dyDescent="0.2">
      <c r="H96" s="84"/>
    </row>
    <row r="97" spans="8:8" x14ac:dyDescent="0.2">
      <c r="H97" s="84"/>
    </row>
    <row r="98" spans="8:8" x14ac:dyDescent="0.2">
      <c r="H98" s="84"/>
    </row>
    <row r="99" spans="8:8" x14ac:dyDescent="0.2">
      <c r="H99" s="84"/>
    </row>
  </sheetData>
  <mergeCells count="101">
    <mergeCell ref="B26:V27"/>
    <mergeCell ref="B24:E24"/>
    <mergeCell ref="F24:H24"/>
    <mergeCell ref="B25:E25"/>
    <mergeCell ref="F25:H25"/>
    <mergeCell ref="Q8:V8"/>
    <mergeCell ref="M9:N10"/>
    <mergeCell ref="T10:V10"/>
    <mergeCell ref="Q9:V9"/>
    <mergeCell ref="O9:P9"/>
    <mergeCell ref="Q10:S10"/>
    <mergeCell ref="T13:V13"/>
    <mergeCell ref="M12:N12"/>
    <mergeCell ref="M13:N13"/>
    <mergeCell ref="Q12:S12"/>
    <mergeCell ref="Q13:S13"/>
    <mergeCell ref="C14:D14"/>
    <mergeCell ref="E14:F14"/>
    <mergeCell ref="C11:D11"/>
    <mergeCell ref="E11:F11"/>
    <mergeCell ref="T11:V11"/>
    <mergeCell ref="T15:V15"/>
    <mergeCell ref="C12:D12"/>
    <mergeCell ref="E12:F12"/>
    <mergeCell ref="M11:N11"/>
    <mergeCell ref="Q11:S11"/>
    <mergeCell ref="C23:D23"/>
    <mergeCell ref="E23:F23"/>
    <mergeCell ref="E7:I8"/>
    <mergeCell ref="J7:P7"/>
    <mergeCell ref="J8:K8"/>
    <mergeCell ref="L8:P8"/>
    <mergeCell ref="E10:F10"/>
    <mergeCell ref="E9:I9"/>
    <mergeCell ref="J9:K9"/>
    <mergeCell ref="M14:N14"/>
    <mergeCell ref="B7:D8"/>
    <mergeCell ref="B9:B10"/>
    <mergeCell ref="C10:D10"/>
    <mergeCell ref="T23:V23"/>
    <mergeCell ref="M22:N22"/>
    <mergeCell ref="M23:N23"/>
    <mergeCell ref="Q22:S22"/>
    <mergeCell ref="Q23:S23"/>
    <mergeCell ref="T16:V16"/>
    <mergeCell ref="C17:D17"/>
    <mergeCell ref="E17:F17"/>
    <mergeCell ref="T21:V21"/>
    <mergeCell ref="M20:N20"/>
    <mergeCell ref="M21:N21"/>
    <mergeCell ref="Q20:S20"/>
    <mergeCell ref="Q21:S21"/>
    <mergeCell ref="C18:D18"/>
    <mergeCell ref="E18:F18"/>
    <mergeCell ref="T19:V19"/>
    <mergeCell ref="M18:N18"/>
    <mergeCell ref="M19:N19"/>
    <mergeCell ref="Q18:S18"/>
    <mergeCell ref="Q19:S19"/>
    <mergeCell ref="C16:D16"/>
    <mergeCell ref="E16:F16"/>
    <mergeCell ref="C22:D22"/>
    <mergeCell ref="E22:F22"/>
    <mergeCell ref="T22:V22"/>
    <mergeCell ref="C20:D20"/>
    <mergeCell ref="E20:F20"/>
    <mergeCell ref="T20:V20"/>
    <mergeCell ref="C21:D21"/>
    <mergeCell ref="Q7:V7"/>
    <mergeCell ref="E21:F21"/>
    <mergeCell ref="T18:V18"/>
    <mergeCell ref="C19:D19"/>
    <mergeCell ref="E19:F19"/>
    <mergeCell ref="T14:V14"/>
    <mergeCell ref="C15:D15"/>
    <mergeCell ref="E15:F15"/>
    <mergeCell ref="T12:V12"/>
    <mergeCell ref="C13:D13"/>
    <mergeCell ref="E13:F13"/>
    <mergeCell ref="T17:V17"/>
    <mergeCell ref="M16:N16"/>
    <mergeCell ref="M17:N17"/>
    <mergeCell ref="Q16:S16"/>
    <mergeCell ref="Q17:S17"/>
    <mergeCell ref="M15:N15"/>
    <mergeCell ref="Q14:S14"/>
    <mergeCell ref="Q15:S15"/>
    <mergeCell ref="G4:I4"/>
    <mergeCell ref="J4:P4"/>
    <mergeCell ref="J5:P5"/>
    <mergeCell ref="B3:T3"/>
    <mergeCell ref="B1:C2"/>
    <mergeCell ref="T1:V2"/>
    <mergeCell ref="D1:S1"/>
    <mergeCell ref="D2:S2"/>
    <mergeCell ref="U3:V3"/>
    <mergeCell ref="Q5:V5"/>
    <mergeCell ref="B5:D6"/>
    <mergeCell ref="E5:I6"/>
    <mergeCell ref="Q6:V6"/>
    <mergeCell ref="J6:P6"/>
  </mergeCells>
  <conditionalFormatting sqref="B4 D4 L7:L8 J4:P5 V4 L9:N9 J6:J8 R4 T4 E4:G9 H5:I9 Q5:V9">
    <cfRule type="cellIs" dxfId="4" priority="2" stopIfTrue="1" operator="equal">
      <formula>0</formula>
    </cfRule>
  </conditionalFormatting>
  <dataValidations count="1">
    <dataValidation type="list" allowBlank="1" showInputMessage="1" showErrorMessage="1" sqref="U3">
      <formula1>"Français,English"</formula1>
    </dataValidation>
  </dataValidations>
  <pageMargins left="0.75" right="0.75" top="1" bottom="1" header="0.5" footer="0.5"/>
  <pageSetup paperSize="9" scale="50"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79998168889431442"/>
    <pageSetUpPr fitToPage="1"/>
  </sheetPr>
  <dimension ref="A1:IU71"/>
  <sheetViews>
    <sheetView showGridLines="0" showOutlineSymbols="0" zoomScale="87" zoomScaleNormal="87" workbookViewId="0">
      <selection activeCell="F8" sqref="F8:I8"/>
    </sheetView>
  </sheetViews>
  <sheetFormatPr baseColWidth="10" defaultColWidth="12.375" defaultRowHeight="15.65" x14ac:dyDescent="0.25"/>
  <cols>
    <col min="1" max="1" width="3.625" style="195" customWidth="1"/>
    <col min="2" max="2" width="11.125" style="194" customWidth="1"/>
    <col min="3" max="5" width="10.25" style="194" customWidth="1"/>
    <col min="6" max="6" width="11" style="194" customWidth="1"/>
    <col min="7" max="9" width="10.25" style="194" customWidth="1"/>
    <col min="10" max="10" width="11.75" style="194" customWidth="1"/>
    <col min="11" max="13" width="10.25" style="194" customWidth="1"/>
    <col min="14" max="14" width="16" style="194" customWidth="1"/>
    <col min="15" max="15" width="3.625" style="194" customWidth="1"/>
    <col min="16" max="16384" width="12.375" style="194"/>
  </cols>
  <sheetData>
    <row r="1" spans="1:255" ht="13.6" customHeight="1" x14ac:dyDescent="0.25">
      <c r="A1" s="230"/>
      <c r="B1" s="230"/>
      <c r="C1" s="230"/>
      <c r="D1" s="197"/>
      <c r="E1" s="197"/>
      <c r="F1" s="197"/>
      <c r="G1" s="197"/>
      <c r="H1" s="197"/>
      <c r="I1" s="197"/>
      <c r="J1" s="197"/>
      <c r="K1" s="195"/>
      <c r="L1" s="195"/>
      <c r="M1" s="195"/>
      <c r="N1" s="195"/>
      <c r="O1" s="197"/>
      <c r="P1" s="197"/>
      <c r="Q1" s="242"/>
      <c r="R1" s="195"/>
      <c r="S1" s="195"/>
      <c r="T1" s="195"/>
      <c r="U1" s="195"/>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5"/>
      <c r="AX1" s="195"/>
      <c r="AY1" s="195"/>
      <c r="AZ1" s="195"/>
      <c r="BA1" s="195"/>
      <c r="BB1" s="195"/>
      <c r="BC1" s="195"/>
      <c r="BD1" s="195"/>
      <c r="BE1" s="195"/>
      <c r="BF1" s="195"/>
      <c r="BG1" s="195"/>
      <c r="BH1" s="195"/>
      <c r="BI1" s="195"/>
      <c r="BJ1" s="195"/>
      <c r="BK1" s="195"/>
      <c r="BL1" s="195"/>
      <c r="BM1" s="195"/>
      <c r="BN1" s="195"/>
      <c r="BO1" s="195"/>
      <c r="BP1" s="195"/>
      <c r="BQ1" s="195"/>
      <c r="BR1" s="195"/>
      <c r="BS1" s="195"/>
      <c r="BT1" s="195"/>
      <c r="BU1" s="195"/>
      <c r="BV1" s="195"/>
      <c r="BW1" s="195"/>
      <c r="BX1" s="195"/>
      <c r="BY1" s="195"/>
      <c r="BZ1" s="195"/>
      <c r="CA1" s="195"/>
      <c r="CB1" s="195"/>
      <c r="CC1" s="195"/>
      <c r="CD1" s="195"/>
      <c r="CE1" s="195"/>
      <c r="CF1" s="195"/>
      <c r="CG1" s="195"/>
      <c r="CH1" s="195"/>
      <c r="CI1" s="195"/>
      <c r="CJ1" s="195"/>
      <c r="CK1" s="195"/>
      <c r="CL1" s="195"/>
      <c r="CM1" s="195"/>
      <c r="CN1" s="195"/>
      <c r="CO1" s="195"/>
      <c r="CP1" s="195"/>
      <c r="CQ1" s="195"/>
      <c r="CR1" s="195"/>
      <c r="CS1" s="195"/>
      <c r="CT1" s="195"/>
      <c r="CU1" s="195"/>
      <c r="CV1" s="195"/>
      <c r="CW1" s="195"/>
      <c r="CX1" s="195"/>
      <c r="CY1" s="195"/>
      <c r="CZ1" s="195"/>
      <c r="DA1" s="195"/>
      <c r="DB1" s="195"/>
      <c r="DC1" s="195"/>
      <c r="DD1" s="195"/>
      <c r="DE1" s="195"/>
      <c r="DF1" s="195"/>
      <c r="DG1" s="195"/>
      <c r="DH1" s="195"/>
      <c r="DI1" s="195"/>
      <c r="DJ1" s="195"/>
      <c r="DK1" s="195"/>
      <c r="DL1" s="195"/>
      <c r="DM1" s="195"/>
      <c r="DN1" s="195"/>
      <c r="DO1" s="195"/>
      <c r="DP1" s="195"/>
      <c r="DQ1" s="195"/>
      <c r="DR1" s="195"/>
      <c r="DS1" s="195"/>
      <c r="DT1" s="195"/>
      <c r="DU1" s="195"/>
      <c r="DV1" s="195"/>
      <c r="DW1" s="195"/>
      <c r="DX1" s="195"/>
      <c r="DY1" s="195"/>
      <c r="DZ1" s="195"/>
      <c r="EA1" s="195"/>
      <c r="EB1" s="195"/>
      <c r="EC1" s="195"/>
      <c r="ED1" s="195"/>
      <c r="EE1" s="195"/>
      <c r="EF1" s="195"/>
      <c r="EG1" s="195"/>
      <c r="EH1" s="195"/>
      <c r="EI1" s="195"/>
      <c r="EJ1" s="195"/>
      <c r="EK1" s="195"/>
      <c r="EL1" s="195"/>
      <c r="EM1" s="195"/>
      <c r="EN1" s="195"/>
      <c r="EO1" s="195"/>
      <c r="EP1" s="195"/>
      <c r="EQ1" s="195"/>
      <c r="ER1" s="195"/>
      <c r="ES1" s="195"/>
      <c r="ET1" s="195"/>
      <c r="EU1" s="195"/>
      <c r="EV1" s="195"/>
      <c r="EW1" s="195"/>
      <c r="EX1" s="195"/>
      <c r="EY1" s="195"/>
      <c r="EZ1" s="195"/>
      <c r="FA1" s="195"/>
      <c r="FB1" s="195"/>
      <c r="FC1" s="195"/>
      <c r="FD1" s="195"/>
      <c r="FE1" s="195"/>
      <c r="FF1" s="195"/>
      <c r="FG1" s="195"/>
      <c r="FH1" s="195"/>
      <c r="FI1" s="195"/>
      <c r="FJ1" s="195"/>
      <c r="FK1" s="195"/>
      <c r="FL1" s="195"/>
      <c r="FM1" s="195"/>
      <c r="FN1" s="195"/>
      <c r="FO1" s="195"/>
      <c r="FP1" s="195"/>
      <c r="FQ1" s="195"/>
      <c r="FR1" s="195"/>
      <c r="FS1" s="195"/>
      <c r="FT1" s="195"/>
      <c r="FU1" s="195"/>
      <c r="FV1" s="195"/>
      <c r="FW1" s="195"/>
      <c r="FX1" s="195"/>
      <c r="FY1" s="195"/>
      <c r="FZ1" s="195"/>
      <c r="GA1" s="195"/>
      <c r="GB1" s="195"/>
      <c r="GC1" s="195"/>
      <c r="GD1" s="195"/>
      <c r="GE1" s="195"/>
      <c r="GF1" s="195"/>
      <c r="GG1" s="195"/>
      <c r="GH1" s="195"/>
      <c r="GI1" s="195"/>
      <c r="GJ1" s="195"/>
      <c r="GK1" s="195"/>
      <c r="GL1" s="195"/>
      <c r="GM1" s="195"/>
      <c r="GN1" s="195"/>
      <c r="GO1" s="195"/>
      <c r="GP1" s="195"/>
      <c r="GQ1" s="195"/>
      <c r="GR1" s="195"/>
      <c r="GS1" s="195"/>
      <c r="GT1" s="195"/>
      <c r="GU1" s="195"/>
      <c r="GV1" s="195"/>
      <c r="GW1" s="195"/>
      <c r="GX1" s="195"/>
      <c r="GY1" s="195"/>
      <c r="GZ1" s="195"/>
      <c r="HA1" s="195"/>
      <c r="HB1" s="195"/>
      <c r="HC1" s="195"/>
      <c r="HD1" s="195"/>
      <c r="HE1" s="195"/>
      <c r="HF1" s="195"/>
      <c r="HG1" s="195"/>
      <c r="HH1" s="195"/>
      <c r="HI1" s="195"/>
      <c r="HJ1" s="195"/>
      <c r="HK1" s="195"/>
      <c r="HL1" s="195"/>
      <c r="HM1" s="195"/>
      <c r="HN1" s="195"/>
      <c r="HO1" s="195"/>
      <c r="HP1" s="195"/>
      <c r="HQ1" s="195"/>
      <c r="HR1" s="195"/>
      <c r="HS1" s="195"/>
      <c r="HT1" s="195"/>
      <c r="HU1" s="195"/>
      <c r="HV1" s="195"/>
      <c r="HW1" s="195"/>
      <c r="HX1" s="195"/>
      <c r="HY1" s="195"/>
      <c r="HZ1" s="195"/>
      <c r="IA1" s="195"/>
      <c r="IB1" s="195"/>
      <c r="IC1" s="195"/>
      <c r="ID1" s="195"/>
      <c r="IE1" s="195"/>
      <c r="IF1" s="195"/>
      <c r="IG1" s="195"/>
      <c r="IH1" s="195"/>
      <c r="II1" s="195"/>
      <c r="IJ1" s="195"/>
      <c r="IK1" s="195"/>
      <c r="IL1" s="195"/>
      <c r="IM1" s="195"/>
      <c r="IN1" s="195"/>
      <c r="IO1" s="195"/>
      <c r="IP1" s="195"/>
      <c r="IQ1" s="195"/>
      <c r="IR1" s="195"/>
      <c r="IS1" s="195"/>
      <c r="IT1" s="195"/>
      <c r="IU1" s="195"/>
    </row>
    <row r="2" spans="1:255" ht="23.1" customHeight="1" x14ac:dyDescent="0.35">
      <c r="A2" s="243"/>
      <c r="B2" s="243"/>
      <c r="C2" s="195"/>
      <c r="D2" s="243"/>
      <c r="E2" s="243"/>
      <c r="F2" s="243"/>
      <c r="G2" s="243"/>
      <c r="H2" s="243"/>
      <c r="I2" s="243"/>
      <c r="J2" s="243"/>
      <c r="M2" s="806" t="str">
        <f>'Form 0'!H1</f>
        <v>SM F06   
Issue 08</v>
      </c>
      <c r="N2" s="807"/>
      <c r="O2" s="243"/>
      <c r="P2" s="197"/>
      <c r="Q2" s="242"/>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c r="BA2" s="195"/>
      <c r="BB2" s="195"/>
      <c r="BC2" s="195"/>
      <c r="BD2" s="195"/>
      <c r="BE2" s="195"/>
      <c r="BF2" s="195"/>
      <c r="BG2" s="195"/>
      <c r="BH2" s="195"/>
      <c r="BI2" s="195"/>
      <c r="BJ2" s="195"/>
      <c r="BK2" s="195"/>
      <c r="BL2" s="195"/>
      <c r="BM2" s="195"/>
      <c r="BN2" s="195"/>
      <c r="BO2" s="195"/>
      <c r="BP2" s="195"/>
      <c r="BQ2" s="195"/>
      <c r="BR2" s="195"/>
      <c r="BS2" s="195"/>
      <c r="BT2" s="195"/>
      <c r="BU2" s="195"/>
      <c r="BV2" s="195"/>
      <c r="BW2" s="195"/>
      <c r="BX2" s="195"/>
      <c r="BY2" s="195"/>
      <c r="BZ2" s="195"/>
      <c r="CA2" s="195"/>
      <c r="CB2" s="195"/>
      <c r="CC2" s="195"/>
      <c r="CD2" s="195"/>
      <c r="CE2" s="195"/>
      <c r="CF2" s="195"/>
      <c r="CG2" s="195"/>
      <c r="CH2" s="195"/>
      <c r="CI2" s="195"/>
      <c r="CJ2" s="195"/>
      <c r="CK2" s="195"/>
      <c r="CL2" s="195"/>
      <c r="CM2" s="195"/>
      <c r="CN2" s="195"/>
      <c r="CO2" s="195"/>
      <c r="CP2" s="195"/>
      <c r="CQ2" s="195"/>
      <c r="CR2" s="195"/>
      <c r="CS2" s="195"/>
      <c r="CT2" s="195"/>
      <c r="CU2" s="195"/>
      <c r="CV2" s="195"/>
      <c r="CW2" s="195"/>
      <c r="CX2" s="195"/>
      <c r="CY2" s="195"/>
      <c r="CZ2" s="195"/>
      <c r="DA2" s="195"/>
      <c r="DB2" s="195"/>
      <c r="DC2" s="195"/>
      <c r="DD2" s="195"/>
      <c r="DE2" s="195"/>
      <c r="DF2" s="195"/>
      <c r="DG2" s="195"/>
      <c r="DH2" s="195"/>
      <c r="DI2" s="195"/>
      <c r="DJ2" s="195"/>
      <c r="DK2" s="195"/>
      <c r="DL2" s="195"/>
      <c r="DM2" s="195"/>
      <c r="DN2" s="195"/>
      <c r="DO2" s="195"/>
      <c r="DP2" s="195"/>
      <c r="DQ2" s="195"/>
      <c r="DR2" s="195"/>
      <c r="DS2" s="195"/>
      <c r="DT2" s="195"/>
      <c r="DU2" s="195"/>
      <c r="DV2" s="195"/>
      <c r="DW2" s="195"/>
      <c r="DX2" s="195"/>
      <c r="DY2" s="195"/>
      <c r="DZ2" s="195"/>
      <c r="EA2" s="195"/>
      <c r="EB2" s="195"/>
      <c r="EC2" s="195"/>
      <c r="ED2" s="195"/>
      <c r="EE2" s="195"/>
      <c r="EF2" s="195"/>
      <c r="EG2" s="195"/>
      <c r="EH2" s="195"/>
      <c r="EI2" s="195"/>
      <c r="EJ2" s="195"/>
      <c r="EK2" s="195"/>
      <c r="EL2" s="195"/>
      <c r="EM2" s="195"/>
      <c r="EN2" s="195"/>
      <c r="EO2" s="195"/>
      <c r="EP2" s="195"/>
      <c r="EQ2" s="195"/>
      <c r="ER2" s="195"/>
      <c r="ES2" s="195"/>
      <c r="ET2" s="195"/>
      <c r="EU2" s="195"/>
      <c r="EV2" s="195"/>
      <c r="EW2" s="195"/>
      <c r="EX2" s="195"/>
      <c r="EY2" s="195"/>
      <c r="EZ2" s="195"/>
      <c r="FA2" s="195"/>
      <c r="FB2" s="195"/>
      <c r="FC2" s="195"/>
      <c r="FD2" s="195"/>
      <c r="FE2" s="195"/>
      <c r="FF2" s="195"/>
      <c r="FG2" s="195"/>
      <c r="FH2" s="195"/>
      <c r="FI2" s="195"/>
      <c r="FJ2" s="195"/>
      <c r="FK2" s="195"/>
      <c r="FL2" s="195"/>
      <c r="FM2" s="195"/>
      <c r="FN2" s="195"/>
      <c r="FO2" s="195"/>
      <c r="FP2" s="195"/>
      <c r="FQ2" s="195"/>
      <c r="FR2" s="195"/>
      <c r="FS2" s="195"/>
      <c r="FT2" s="195"/>
      <c r="FU2" s="195"/>
      <c r="FV2" s="195"/>
      <c r="FW2" s="195"/>
      <c r="FX2" s="195"/>
      <c r="FY2" s="195"/>
      <c r="FZ2" s="195"/>
      <c r="GA2" s="195"/>
      <c r="GB2" s="195"/>
      <c r="GC2" s="195"/>
      <c r="GD2" s="195"/>
      <c r="GE2" s="195"/>
      <c r="GF2" s="195"/>
      <c r="GG2" s="195"/>
      <c r="GH2" s="195"/>
      <c r="GI2" s="195"/>
      <c r="GJ2" s="195"/>
      <c r="GK2" s="195"/>
      <c r="GL2" s="195"/>
      <c r="GM2" s="195"/>
      <c r="GN2" s="195"/>
      <c r="GO2" s="195"/>
      <c r="GP2" s="195"/>
      <c r="GQ2" s="195"/>
      <c r="GR2" s="195"/>
      <c r="GS2" s="195"/>
      <c r="GT2" s="195"/>
      <c r="GU2" s="195"/>
      <c r="GV2" s="195"/>
      <c r="GW2" s="195"/>
      <c r="GX2" s="195"/>
      <c r="GY2" s="195"/>
      <c r="GZ2" s="195"/>
      <c r="HA2" s="195"/>
      <c r="HB2" s="195"/>
      <c r="HC2" s="195"/>
      <c r="HD2" s="195"/>
      <c r="HE2" s="195"/>
      <c r="HF2" s="195"/>
      <c r="HG2" s="195"/>
      <c r="HH2" s="195"/>
      <c r="HI2" s="195"/>
      <c r="HJ2" s="195"/>
      <c r="HK2" s="195"/>
      <c r="HL2" s="195"/>
      <c r="HM2" s="195"/>
      <c r="HN2" s="195"/>
      <c r="HO2" s="195"/>
      <c r="HP2" s="195"/>
      <c r="HQ2" s="195"/>
      <c r="HR2" s="195"/>
      <c r="HS2" s="195"/>
      <c r="HT2" s="195"/>
      <c r="HU2" s="195"/>
      <c r="HV2" s="195"/>
      <c r="HW2" s="195"/>
      <c r="HX2" s="195"/>
      <c r="HY2" s="195"/>
      <c r="HZ2" s="195"/>
      <c r="IA2" s="195"/>
      <c r="IB2" s="195"/>
      <c r="IC2" s="195"/>
      <c r="ID2" s="195"/>
      <c r="IE2" s="195"/>
      <c r="IF2" s="195"/>
      <c r="IG2" s="195"/>
      <c r="IH2" s="195"/>
      <c r="II2" s="195"/>
      <c r="IJ2" s="195"/>
      <c r="IK2" s="195"/>
      <c r="IL2" s="195"/>
      <c r="IM2" s="195"/>
      <c r="IN2" s="195"/>
      <c r="IO2" s="195"/>
      <c r="IP2" s="195"/>
      <c r="IQ2" s="195"/>
      <c r="IR2" s="195"/>
      <c r="IS2" s="195"/>
      <c r="IT2" s="195"/>
      <c r="IU2" s="195"/>
    </row>
    <row r="3" spans="1:255" ht="23.1" customHeight="1" x14ac:dyDescent="0.35">
      <c r="A3" s="243"/>
      <c r="B3" s="243"/>
      <c r="C3" s="243"/>
      <c r="D3" s="243"/>
      <c r="E3" s="243"/>
      <c r="F3" s="243"/>
      <c r="G3" s="243"/>
      <c r="H3" s="243"/>
      <c r="I3" s="243"/>
      <c r="J3" s="243"/>
      <c r="K3" s="817" t="s">
        <v>184</v>
      </c>
      <c r="L3" s="818"/>
      <c r="M3" s="819">
        <f>'Form 0'!H7</f>
        <v>0</v>
      </c>
      <c r="N3" s="820"/>
      <c r="O3" s="243"/>
      <c r="P3" s="197"/>
      <c r="Q3" s="242"/>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95"/>
      <c r="BK3" s="195"/>
      <c r="BL3" s="195"/>
      <c r="BM3" s="195"/>
      <c r="BN3" s="195"/>
      <c r="BO3" s="195"/>
      <c r="BP3" s="195"/>
      <c r="BQ3" s="195"/>
      <c r="BR3" s="195"/>
      <c r="BS3" s="195"/>
      <c r="BT3" s="195"/>
      <c r="BU3" s="195"/>
      <c r="BV3" s="195"/>
      <c r="BW3" s="195"/>
      <c r="BX3" s="195"/>
      <c r="BY3" s="195"/>
      <c r="BZ3" s="195"/>
      <c r="CA3" s="195"/>
      <c r="CB3" s="195"/>
      <c r="CC3" s="195"/>
      <c r="CD3" s="195"/>
      <c r="CE3" s="195"/>
      <c r="CF3" s="195"/>
      <c r="CG3" s="195"/>
      <c r="CH3" s="195"/>
      <c r="CI3" s="195"/>
      <c r="CJ3" s="195"/>
      <c r="CK3" s="195"/>
      <c r="CL3" s="195"/>
      <c r="CM3" s="195"/>
      <c r="CN3" s="195"/>
      <c r="CO3" s="195"/>
      <c r="CP3" s="195"/>
      <c r="CQ3" s="195"/>
      <c r="CR3" s="195"/>
      <c r="CS3" s="195"/>
      <c r="CT3" s="195"/>
      <c r="CU3" s="195"/>
      <c r="CV3" s="195"/>
      <c r="CW3" s="195"/>
      <c r="CX3" s="195"/>
      <c r="CY3" s="195"/>
      <c r="CZ3" s="195"/>
      <c r="DA3" s="195"/>
      <c r="DB3" s="195"/>
      <c r="DC3" s="195"/>
      <c r="DD3" s="195"/>
      <c r="DE3" s="195"/>
      <c r="DF3" s="195"/>
      <c r="DG3" s="195"/>
      <c r="DH3" s="195"/>
      <c r="DI3" s="195"/>
      <c r="DJ3" s="195"/>
      <c r="DK3" s="195"/>
      <c r="DL3" s="195"/>
      <c r="DM3" s="195"/>
      <c r="DN3" s="195"/>
      <c r="DO3" s="195"/>
      <c r="DP3" s="195"/>
      <c r="DQ3" s="195"/>
      <c r="DR3" s="195"/>
      <c r="DS3" s="195"/>
      <c r="DT3" s="195"/>
      <c r="DU3" s="195"/>
      <c r="DV3" s="195"/>
      <c r="DW3" s="195"/>
      <c r="DX3" s="195"/>
      <c r="DY3" s="195"/>
      <c r="DZ3" s="195"/>
      <c r="EA3" s="195"/>
      <c r="EB3" s="195"/>
      <c r="EC3" s="195"/>
      <c r="ED3" s="195"/>
      <c r="EE3" s="195"/>
      <c r="EF3" s="195"/>
      <c r="EG3" s="195"/>
      <c r="EH3" s="195"/>
      <c r="EI3" s="195"/>
      <c r="EJ3" s="195"/>
      <c r="EK3" s="195"/>
      <c r="EL3" s="195"/>
      <c r="EM3" s="195"/>
      <c r="EN3" s="195"/>
      <c r="EO3" s="195"/>
      <c r="EP3" s="195"/>
      <c r="EQ3" s="195"/>
      <c r="ER3" s="195"/>
      <c r="ES3" s="195"/>
      <c r="ET3" s="195"/>
      <c r="EU3" s="195"/>
      <c r="EV3" s="195"/>
      <c r="EW3" s="195"/>
      <c r="EX3" s="195"/>
      <c r="EY3" s="195"/>
      <c r="EZ3" s="195"/>
      <c r="FA3" s="195"/>
      <c r="FB3" s="195"/>
      <c r="FC3" s="195"/>
      <c r="FD3" s="195"/>
      <c r="FE3" s="195"/>
      <c r="FF3" s="195"/>
      <c r="FG3" s="195"/>
      <c r="FH3" s="195"/>
      <c r="FI3" s="195"/>
      <c r="FJ3" s="195"/>
      <c r="FK3" s="195"/>
      <c r="FL3" s="195"/>
      <c r="FM3" s="195"/>
      <c r="FN3" s="195"/>
      <c r="FO3" s="195"/>
      <c r="FP3" s="195"/>
      <c r="FQ3" s="195"/>
      <c r="FR3" s="195"/>
      <c r="FS3" s="195"/>
      <c r="FT3" s="195"/>
      <c r="FU3" s="195"/>
      <c r="FV3" s="195"/>
      <c r="FW3" s="195"/>
      <c r="FX3" s="195"/>
      <c r="FY3" s="195"/>
      <c r="FZ3" s="195"/>
      <c r="GA3" s="195"/>
      <c r="GB3" s="195"/>
      <c r="GC3" s="195"/>
      <c r="GD3" s="195"/>
      <c r="GE3" s="195"/>
      <c r="GF3" s="195"/>
      <c r="GG3" s="195"/>
      <c r="GH3" s="195"/>
      <c r="GI3" s="195"/>
      <c r="GJ3" s="195"/>
      <c r="GK3" s="195"/>
      <c r="GL3" s="195"/>
      <c r="GM3" s="195"/>
      <c r="GN3" s="195"/>
      <c r="GO3" s="195"/>
      <c r="GP3" s="195"/>
      <c r="GQ3" s="195"/>
      <c r="GR3" s="195"/>
      <c r="GS3" s="195"/>
      <c r="GT3" s="195"/>
      <c r="GU3" s="195"/>
      <c r="GV3" s="195"/>
      <c r="GW3" s="195"/>
      <c r="GX3" s="195"/>
      <c r="GY3" s="195"/>
      <c r="GZ3" s="195"/>
      <c r="HA3" s="195"/>
      <c r="HB3" s="195"/>
      <c r="HC3" s="195"/>
      <c r="HD3" s="195"/>
      <c r="HE3" s="195"/>
      <c r="HF3" s="195"/>
      <c r="HG3" s="195"/>
      <c r="HH3" s="195"/>
      <c r="HI3" s="195"/>
      <c r="HJ3" s="195"/>
      <c r="HK3" s="195"/>
      <c r="HL3" s="195"/>
      <c r="HM3" s="195"/>
      <c r="HN3" s="195"/>
      <c r="HO3" s="195"/>
      <c r="HP3" s="195"/>
      <c r="HQ3" s="195"/>
      <c r="HR3" s="195"/>
      <c r="HS3" s="195"/>
      <c r="HT3" s="195"/>
      <c r="HU3" s="195"/>
      <c r="HV3" s="195"/>
      <c r="HW3" s="195"/>
      <c r="HX3" s="195"/>
      <c r="HY3" s="195"/>
      <c r="HZ3" s="195"/>
      <c r="IA3" s="195"/>
      <c r="IB3" s="195"/>
      <c r="IC3" s="195"/>
      <c r="ID3" s="195"/>
      <c r="IE3" s="195"/>
      <c r="IF3" s="195"/>
      <c r="IG3" s="195"/>
      <c r="IH3" s="195"/>
      <c r="II3" s="195"/>
      <c r="IJ3" s="195"/>
      <c r="IK3" s="195"/>
      <c r="IL3" s="195"/>
      <c r="IM3" s="195"/>
      <c r="IN3" s="195"/>
      <c r="IO3" s="195"/>
      <c r="IP3" s="195"/>
      <c r="IQ3" s="195"/>
      <c r="IR3" s="195"/>
      <c r="IS3" s="195"/>
      <c r="IT3" s="195"/>
      <c r="IU3" s="195"/>
    </row>
    <row r="4" spans="1:255" ht="39.1" customHeight="1" x14ac:dyDescent="0.25">
      <c r="A4" s="816" t="s">
        <v>152</v>
      </c>
      <c r="B4" s="816"/>
      <c r="C4" s="816"/>
      <c r="D4" s="816"/>
      <c r="E4" s="816"/>
      <c r="F4" s="816"/>
      <c r="G4" s="816"/>
      <c r="H4" s="816"/>
      <c r="I4" s="816"/>
      <c r="J4" s="816"/>
      <c r="K4" s="816"/>
      <c r="L4" s="816"/>
      <c r="M4" s="816"/>
      <c r="N4" s="816"/>
      <c r="O4" s="816"/>
      <c r="P4" s="195"/>
      <c r="Q4" s="242"/>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95"/>
      <c r="BR4" s="195"/>
      <c r="BS4" s="195"/>
      <c r="BT4" s="195"/>
      <c r="BU4" s="195"/>
      <c r="BV4" s="195"/>
      <c r="BW4" s="195"/>
      <c r="BX4" s="195"/>
      <c r="BY4" s="195"/>
      <c r="BZ4" s="195"/>
      <c r="CA4" s="195"/>
      <c r="CB4" s="195"/>
      <c r="CC4" s="195"/>
      <c r="CD4" s="195"/>
      <c r="CE4" s="195"/>
      <c r="CF4" s="195"/>
      <c r="CG4" s="195"/>
      <c r="CH4" s="195"/>
      <c r="CI4" s="195"/>
      <c r="CJ4" s="195"/>
      <c r="CK4" s="195"/>
      <c r="CL4" s="195"/>
      <c r="CM4" s="195"/>
      <c r="CN4" s="195"/>
      <c r="CO4" s="195"/>
      <c r="CP4" s="195"/>
      <c r="CQ4" s="195"/>
      <c r="CR4" s="195"/>
      <c r="CS4" s="195"/>
      <c r="CT4" s="195"/>
      <c r="CU4" s="195"/>
      <c r="CV4" s="195"/>
      <c r="CW4" s="195"/>
      <c r="CX4" s="195"/>
      <c r="CY4" s="195"/>
      <c r="CZ4" s="195"/>
      <c r="DA4" s="195"/>
      <c r="DB4" s="195"/>
      <c r="DC4" s="195"/>
      <c r="DD4" s="195"/>
      <c r="DE4" s="195"/>
      <c r="DF4" s="195"/>
      <c r="DG4" s="195"/>
      <c r="DH4" s="195"/>
      <c r="DI4" s="195"/>
      <c r="DJ4" s="195"/>
      <c r="DK4" s="195"/>
      <c r="DL4" s="195"/>
      <c r="DM4" s="195"/>
      <c r="DN4" s="195"/>
      <c r="DO4" s="195"/>
      <c r="DP4" s="195"/>
      <c r="DQ4" s="195"/>
      <c r="DR4" s="195"/>
      <c r="DS4" s="195"/>
      <c r="DT4" s="195"/>
      <c r="DU4" s="195"/>
      <c r="DV4" s="195"/>
      <c r="DW4" s="195"/>
      <c r="DX4" s="195"/>
      <c r="DY4" s="195"/>
      <c r="DZ4" s="195"/>
      <c r="EA4" s="195"/>
      <c r="EB4" s="195"/>
      <c r="EC4" s="195"/>
      <c r="ED4" s="195"/>
      <c r="EE4" s="195"/>
      <c r="EF4" s="195"/>
      <c r="EG4" s="195"/>
      <c r="EH4" s="195"/>
      <c r="EI4" s="195"/>
      <c r="EJ4" s="195"/>
      <c r="EK4" s="195"/>
      <c r="EL4" s="195"/>
      <c r="EM4" s="195"/>
      <c r="EN4" s="195"/>
      <c r="EO4" s="195"/>
      <c r="EP4" s="195"/>
      <c r="EQ4" s="195"/>
      <c r="ER4" s="195"/>
      <c r="ES4" s="195"/>
      <c r="ET4" s="195"/>
      <c r="EU4" s="195"/>
      <c r="EV4" s="195"/>
      <c r="EW4" s="195"/>
      <c r="EX4" s="195"/>
      <c r="EY4" s="195"/>
      <c r="EZ4" s="195"/>
      <c r="FA4" s="195"/>
      <c r="FB4" s="195"/>
      <c r="FC4" s="195"/>
      <c r="FD4" s="195"/>
      <c r="FE4" s="195"/>
      <c r="FF4" s="195"/>
      <c r="FG4" s="195"/>
      <c r="FH4" s="195"/>
      <c r="FI4" s="195"/>
      <c r="FJ4" s="195"/>
      <c r="FK4" s="195"/>
      <c r="FL4" s="195"/>
      <c r="FM4" s="195"/>
      <c r="FN4" s="195"/>
      <c r="FO4" s="195"/>
      <c r="FP4" s="195"/>
      <c r="FQ4" s="195"/>
      <c r="FR4" s="195"/>
      <c r="FS4" s="195"/>
      <c r="FT4" s="195"/>
      <c r="FU4" s="195"/>
      <c r="FV4" s="195"/>
      <c r="FW4" s="195"/>
      <c r="FX4" s="195"/>
      <c r="FY4" s="195"/>
      <c r="FZ4" s="195"/>
      <c r="GA4" s="195"/>
      <c r="GB4" s="195"/>
      <c r="GC4" s="195"/>
      <c r="GD4" s="195"/>
      <c r="GE4" s="195"/>
      <c r="GF4" s="195"/>
      <c r="GG4" s="195"/>
      <c r="GH4" s="195"/>
      <c r="GI4" s="195"/>
      <c r="GJ4" s="195"/>
      <c r="GK4" s="195"/>
      <c r="GL4" s="195"/>
      <c r="GM4" s="195"/>
      <c r="GN4" s="195"/>
      <c r="GO4" s="195"/>
      <c r="GP4" s="195"/>
      <c r="GQ4" s="195"/>
      <c r="GR4" s="195"/>
      <c r="GS4" s="195"/>
      <c r="GT4" s="195"/>
      <c r="GU4" s="195"/>
      <c r="GV4" s="195"/>
      <c r="GW4" s="195"/>
      <c r="GX4" s="195"/>
      <c r="GY4" s="195"/>
      <c r="GZ4" s="195"/>
      <c r="HA4" s="195"/>
      <c r="HB4" s="195"/>
      <c r="HC4" s="195"/>
      <c r="HD4" s="195"/>
      <c r="HE4" s="195"/>
      <c r="HF4" s="195"/>
      <c r="HG4" s="195"/>
      <c r="HH4" s="195"/>
      <c r="HI4" s="195"/>
      <c r="HJ4" s="195"/>
      <c r="HK4" s="195"/>
      <c r="HL4" s="195"/>
      <c r="HM4" s="195"/>
      <c r="HN4" s="195"/>
      <c r="HO4" s="195"/>
      <c r="HP4" s="195"/>
      <c r="HQ4" s="195"/>
      <c r="HR4" s="195"/>
      <c r="HS4" s="195"/>
      <c r="HT4" s="195"/>
      <c r="HU4" s="195"/>
      <c r="HV4" s="195"/>
      <c r="HW4" s="195"/>
      <c r="HX4" s="195"/>
      <c r="HY4" s="195"/>
      <c r="HZ4" s="195"/>
      <c r="IA4" s="195"/>
      <c r="IB4" s="195"/>
      <c r="IC4" s="195"/>
      <c r="ID4" s="195"/>
      <c r="IE4" s="195"/>
      <c r="IF4" s="195"/>
      <c r="IG4" s="195"/>
      <c r="IH4" s="195"/>
      <c r="II4" s="195"/>
      <c r="IJ4" s="195"/>
      <c r="IK4" s="195"/>
      <c r="IL4" s="195"/>
      <c r="IM4" s="195"/>
      <c r="IN4" s="195"/>
      <c r="IO4" s="195"/>
      <c r="IP4" s="195"/>
      <c r="IQ4" s="195"/>
      <c r="IR4" s="195"/>
      <c r="IS4" s="195"/>
      <c r="IT4" s="195"/>
      <c r="IU4" s="195"/>
    </row>
    <row r="5" spans="1:255" ht="17.149999999999999" customHeight="1" x14ac:dyDescent="0.25">
      <c r="A5" s="230"/>
      <c r="B5" s="780" t="s">
        <v>151</v>
      </c>
      <c r="C5" s="780"/>
      <c r="D5" s="780"/>
      <c r="E5" s="780"/>
      <c r="F5" s="808" t="s">
        <v>210</v>
      </c>
      <c r="G5" s="809"/>
      <c r="H5" s="809"/>
      <c r="I5" s="810"/>
      <c r="J5" s="811" t="s">
        <v>150</v>
      </c>
      <c r="K5" s="811"/>
      <c r="L5" s="241" t="s">
        <v>149</v>
      </c>
      <c r="M5" s="812"/>
      <c r="N5" s="813"/>
      <c r="O5" s="200"/>
    </row>
    <row r="6" spans="1:255" ht="17.149999999999999" customHeight="1" x14ac:dyDescent="0.25">
      <c r="A6" s="230"/>
      <c r="B6" s="781"/>
      <c r="C6" s="781"/>
      <c r="D6" s="781"/>
      <c r="E6" s="781"/>
      <c r="F6" s="781"/>
      <c r="G6" s="781"/>
      <c r="H6" s="781"/>
      <c r="I6" s="781"/>
      <c r="J6" s="811"/>
      <c r="K6" s="811"/>
      <c r="L6" s="241" t="s">
        <v>148</v>
      </c>
      <c r="M6" s="814"/>
      <c r="N6" s="815"/>
      <c r="O6" s="200"/>
    </row>
    <row r="7" spans="1:255" ht="18.350000000000001" x14ac:dyDescent="0.25">
      <c r="A7" s="230"/>
      <c r="B7" s="780" t="s">
        <v>147</v>
      </c>
      <c r="C7" s="780"/>
      <c r="D7" s="780"/>
      <c r="E7" s="780"/>
      <c r="F7" s="808" t="s">
        <v>211</v>
      </c>
      <c r="G7" s="809"/>
      <c r="H7" s="809"/>
      <c r="I7" s="810"/>
      <c r="J7" s="804" t="s">
        <v>146</v>
      </c>
      <c r="K7" s="805"/>
      <c r="L7" s="240" t="s">
        <v>118</v>
      </c>
      <c r="M7" s="239">
        <v>0.1</v>
      </c>
      <c r="N7" s="235"/>
      <c r="O7" s="200"/>
    </row>
    <row r="8" spans="1:255" ht="18.350000000000001" x14ac:dyDescent="0.25">
      <c r="A8" s="230"/>
      <c r="B8" s="781">
        <f>'Form 0'!E7</f>
        <v>0</v>
      </c>
      <c r="C8" s="781"/>
      <c r="D8" s="781"/>
      <c r="E8" s="781"/>
      <c r="F8" s="781">
        <f>'Form 0'!B7</f>
        <v>0</v>
      </c>
      <c r="G8" s="781"/>
      <c r="H8" s="781"/>
      <c r="I8" s="781"/>
      <c r="J8" s="238" t="s">
        <v>145</v>
      </c>
      <c r="K8" s="236">
        <v>10</v>
      </c>
      <c r="L8" s="237" t="s">
        <v>123</v>
      </c>
      <c r="M8" s="236">
        <v>0.1</v>
      </c>
      <c r="N8" s="235"/>
      <c r="O8" s="200"/>
    </row>
    <row r="9" spans="1:255" ht="19.55" customHeight="1" x14ac:dyDescent="0.25">
      <c r="A9" s="230"/>
      <c r="B9" s="231" t="s">
        <v>93</v>
      </c>
      <c r="C9" s="821"/>
      <c r="D9" s="822"/>
      <c r="E9" s="234"/>
      <c r="F9" s="233"/>
      <c r="G9" s="233"/>
      <c r="H9" s="233"/>
      <c r="I9" s="233"/>
      <c r="J9" s="233"/>
      <c r="K9" s="233"/>
      <c r="L9" s="233"/>
      <c r="M9" s="233"/>
      <c r="N9" s="233"/>
      <c r="O9" s="200"/>
    </row>
    <row r="10" spans="1:255" ht="27.7" customHeight="1" x14ac:dyDescent="0.25">
      <c r="A10" s="230"/>
      <c r="B10" s="231" t="s">
        <v>144</v>
      </c>
      <c r="C10" s="232" t="s">
        <v>143</v>
      </c>
      <c r="D10" s="798"/>
      <c r="E10" s="799"/>
      <c r="F10" s="800"/>
      <c r="G10" s="232" t="s">
        <v>142</v>
      </c>
      <c r="H10" s="798"/>
      <c r="I10" s="799"/>
      <c r="J10" s="800"/>
      <c r="K10" s="232" t="s">
        <v>141</v>
      </c>
      <c r="L10" s="798"/>
      <c r="M10" s="799"/>
      <c r="N10" s="800"/>
      <c r="O10" s="200"/>
    </row>
    <row r="11" spans="1:255" x14ac:dyDescent="0.25">
      <c r="A11" s="230"/>
      <c r="B11" s="231" t="s">
        <v>140</v>
      </c>
      <c r="C11" s="231" t="s">
        <v>139</v>
      </c>
      <c r="D11" s="231" t="s">
        <v>138</v>
      </c>
      <c r="E11" s="231" t="s">
        <v>137</v>
      </c>
      <c r="F11" s="231" t="s">
        <v>136</v>
      </c>
      <c r="G11" s="231" t="s">
        <v>139</v>
      </c>
      <c r="H11" s="231" t="s">
        <v>138</v>
      </c>
      <c r="I11" s="231" t="s">
        <v>137</v>
      </c>
      <c r="J11" s="231" t="s">
        <v>136</v>
      </c>
      <c r="K11" s="231" t="s">
        <v>139</v>
      </c>
      <c r="L11" s="231" t="s">
        <v>138</v>
      </c>
      <c r="M11" s="231" t="s">
        <v>137</v>
      </c>
      <c r="N11" s="231" t="s">
        <v>136</v>
      </c>
      <c r="O11" s="200"/>
    </row>
    <row r="12" spans="1:255" ht="18" customHeight="1" x14ac:dyDescent="0.25">
      <c r="A12" s="230"/>
      <c r="B12" s="224">
        <v>1</v>
      </c>
      <c r="C12" s="229"/>
      <c r="D12" s="229"/>
      <c r="E12" s="229"/>
      <c r="F12" s="228">
        <f>MAX($C$12:$E$12)-MIN($C$12:$E$12)</f>
        <v>0</v>
      </c>
      <c r="G12" s="229"/>
      <c r="H12" s="229"/>
      <c r="I12" s="229"/>
      <c r="J12" s="228">
        <f>MAX($G$12:$I$12)-MIN($G$12:$I$12)</f>
        <v>0</v>
      </c>
      <c r="K12" s="229"/>
      <c r="L12" s="229"/>
      <c r="M12" s="229"/>
      <c r="N12" s="228">
        <f>MAX($K$12:$M$12)-MIN($K$12:$M$12)</f>
        <v>0</v>
      </c>
      <c r="O12" s="200"/>
    </row>
    <row r="13" spans="1:255" ht="18" customHeight="1" x14ac:dyDescent="0.25">
      <c r="A13" s="230"/>
      <c r="B13" s="224">
        <v>2</v>
      </c>
      <c r="C13" s="229"/>
      <c r="D13" s="229"/>
      <c r="E13" s="229"/>
      <c r="F13" s="228">
        <f>MAX($C$13:$E$13)-MIN($C$13:$E$13)</f>
        <v>0</v>
      </c>
      <c r="G13" s="229"/>
      <c r="H13" s="229"/>
      <c r="I13" s="229"/>
      <c r="J13" s="228">
        <f>MAX($G$13:$I$13)-MIN($G$13:$I$13)</f>
        <v>0</v>
      </c>
      <c r="K13" s="229"/>
      <c r="L13" s="229"/>
      <c r="M13" s="229"/>
      <c r="N13" s="228">
        <f>MAX($K$13:$M$13)-MIN($K$13:$M$13)</f>
        <v>0</v>
      </c>
      <c r="O13" s="200"/>
    </row>
    <row r="14" spans="1:255" ht="18" customHeight="1" x14ac:dyDescent="0.25">
      <c r="A14" s="230"/>
      <c r="B14" s="224">
        <v>3</v>
      </c>
      <c r="C14" s="229"/>
      <c r="D14" s="229"/>
      <c r="E14" s="229"/>
      <c r="F14" s="228">
        <f>MAX($C$14:$E$14)-MIN($C$14:$E$14)</f>
        <v>0</v>
      </c>
      <c r="G14" s="229"/>
      <c r="H14" s="229"/>
      <c r="I14" s="229"/>
      <c r="J14" s="228">
        <f>MAX($G$14:$I$14)-MIN($G$14:$I$14)</f>
        <v>0</v>
      </c>
      <c r="K14" s="229"/>
      <c r="L14" s="229"/>
      <c r="M14" s="229"/>
      <c r="N14" s="228">
        <f>MAX($K$14:$M$14)-MIN($K$14:$M$14)</f>
        <v>0</v>
      </c>
      <c r="O14" s="200"/>
    </row>
    <row r="15" spans="1:255" ht="18" customHeight="1" x14ac:dyDescent="0.25">
      <c r="A15" s="230"/>
      <c r="B15" s="224">
        <v>4</v>
      </c>
      <c r="C15" s="229"/>
      <c r="D15" s="229"/>
      <c r="E15" s="229"/>
      <c r="F15" s="228">
        <f>MAX($C$15:$E$15)-MIN($C$15:$E$15)</f>
        <v>0</v>
      </c>
      <c r="G15" s="229"/>
      <c r="H15" s="229"/>
      <c r="I15" s="229"/>
      <c r="J15" s="228">
        <f>MAX($G$15:$I$15)-MIN($G$15:$I$15)</f>
        <v>0</v>
      </c>
      <c r="K15" s="229"/>
      <c r="L15" s="229"/>
      <c r="M15" s="229"/>
      <c r="N15" s="228">
        <f>MAX($K$15:$M$15)-MIN($K$15:$M$15)</f>
        <v>0</v>
      </c>
      <c r="O15" s="200"/>
    </row>
    <row r="16" spans="1:255" ht="18" customHeight="1" x14ac:dyDescent="0.25">
      <c r="A16" s="230"/>
      <c r="B16" s="224">
        <v>5</v>
      </c>
      <c r="C16" s="229"/>
      <c r="D16" s="229"/>
      <c r="E16" s="229"/>
      <c r="F16" s="228">
        <f>MAX($C$16:$E$16)-MIN($C$16:$E$16)</f>
        <v>0</v>
      </c>
      <c r="G16" s="229"/>
      <c r="H16" s="229"/>
      <c r="I16" s="229"/>
      <c r="J16" s="228">
        <f>MAX($G$16:$I$16)-MIN($G$16:$I$16)</f>
        <v>0</v>
      </c>
      <c r="K16" s="229"/>
      <c r="L16" s="229"/>
      <c r="M16" s="229"/>
      <c r="N16" s="228">
        <f>MAX($K$16:$M$16)-MIN($K$16:$M$16)</f>
        <v>0</v>
      </c>
      <c r="O16" s="200"/>
    </row>
    <row r="17" spans="1:15" ht="18" customHeight="1" x14ac:dyDescent="0.25">
      <c r="A17" s="230"/>
      <c r="B17" s="224">
        <v>6</v>
      </c>
      <c r="C17" s="229"/>
      <c r="D17" s="229"/>
      <c r="E17" s="229"/>
      <c r="F17" s="228">
        <f>MAX($C$17:$E$17)-MIN($C$17:$E$17)</f>
        <v>0</v>
      </c>
      <c r="G17" s="229"/>
      <c r="H17" s="229"/>
      <c r="I17" s="229"/>
      <c r="J17" s="228">
        <f>MAX($G$17:$I$17)-MIN($G$17:$I$17)</f>
        <v>0</v>
      </c>
      <c r="K17" s="229"/>
      <c r="L17" s="229"/>
      <c r="M17" s="229"/>
      <c r="N17" s="228">
        <f>MAX($K$17:$M$17)-MIN($K$17:$M$17)</f>
        <v>0</v>
      </c>
      <c r="O17" s="200"/>
    </row>
    <row r="18" spans="1:15" ht="18" customHeight="1" x14ac:dyDescent="0.25">
      <c r="A18" s="230"/>
      <c r="B18" s="224">
        <v>7</v>
      </c>
      <c r="C18" s="229"/>
      <c r="D18" s="229"/>
      <c r="E18" s="229"/>
      <c r="F18" s="228">
        <f>MAX($C$18:$E$18)-MIN($C$18:$E$18)</f>
        <v>0</v>
      </c>
      <c r="G18" s="229"/>
      <c r="H18" s="229"/>
      <c r="I18" s="229"/>
      <c r="J18" s="228">
        <f>MAX($G$18:$I$18)-MIN($G$18:$I$18)</f>
        <v>0</v>
      </c>
      <c r="K18" s="229"/>
      <c r="L18" s="229"/>
      <c r="M18" s="229"/>
      <c r="N18" s="228">
        <f>MAX($K$18:$M$18)-MIN($K$18:$M$18)</f>
        <v>0</v>
      </c>
      <c r="O18" s="200"/>
    </row>
    <row r="19" spans="1:15" ht="18" customHeight="1" x14ac:dyDescent="0.25">
      <c r="A19" s="230"/>
      <c r="B19" s="224">
        <v>8</v>
      </c>
      <c r="C19" s="229"/>
      <c r="D19" s="229"/>
      <c r="E19" s="229"/>
      <c r="F19" s="228">
        <f>MAX($C$19:$E$19)-MIN($C$19:$E$19)</f>
        <v>0</v>
      </c>
      <c r="G19" s="229"/>
      <c r="H19" s="229"/>
      <c r="I19" s="229"/>
      <c r="J19" s="228">
        <f>MAX($G$19:$I$19)-MIN($G$19:$I$19)</f>
        <v>0</v>
      </c>
      <c r="K19" s="229"/>
      <c r="L19" s="229"/>
      <c r="M19" s="229"/>
      <c r="N19" s="228">
        <f>MAX($K$19:$M$19)-MIN($K$19:$M$19)</f>
        <v>0</v>
      </c>
      <c r="O19" s="200"/>
    </row>
    <row r="20" spans="1:15" ht="18" customHeight="1" x14ac:dyDescent="0.25">
      <c r="A20" s="230"/>
      <c r="B20" s="224">
        <v>9</v>
      </c>
      <c r="C20" s="229"/>
      <c r="D20" s="229"/>
      <c r="E20" s="229"/>
      <c r="F20" s="228">
        <f>MAX($C$20:$E$20)-MIN($C$20:$E$20)</f>
        <v>0</v>
      </c>
      <c r="G20" s="229"/>
      <c r="H20" s="229"/>
      <c r="I20" s="229"/>
      <c r="J20" s="228">
        <f>MAX($G$20:$I$20)-MIN($G$20:$I$20)</f>
        <v>0</v>
      </c>
      <c r="K20" s="229"/>
      <c r="L20" s="229"/>
      <c r="M20" s="229"/>
      <c r="N20" s="228">
        <f>MAX($K$20:$M$20)-MIN($K$20:$M$20)</f>
        <v>0</v>
      </c>
      <c r="O20" s="200"/>
    </row>
    <row r="21" spans="1:15" ht="18" customHeight="1" x14ac:dyDescent="0.25">
      <c r="A21" s="197"/>
      <c r="B21" s="224">
        <v>10</v>
      </c>
      <c r="C21" s="229"/>
      <c r="D21" s="229"/>
      <c r="E21" s="229"/>
      <c r="F21" s="228">
        <f>MAX($C$21:$E$21)-MIN($C$21:$E$21)</f>
        <v>0</v>
      </c>
      <c r="G21" s="229"/>
      <c r="H21" s="229"/>
      <c r="I21" s="229"/>
      <c r="J21" s="228">
        <f>MAX($G$21:$I$21)-MIN($G$21:$I$21)</f>
        <v>0</v>
      </c>
      <c r="K21" s="229"/>
      <c r="L21" s="229"/>
      <c r="M21" s="229"/>
      <c r="N21" s="228">
        <f>MAX($K$21:$M$21)-MIN($K$21:$M$21)</f>
        <v>0</v>
      </c>
      <c r="O21" s="200"/>
    </row>
    <row r="22" spans="1:15" ht="18" customHeight="1" x14ac:dyDescent="0.25">
      <c r="A22" s="197"/>
      <c r="B22" s="224" t="s">
        <v>135</v>
      </c>
      <c r="C22" s="228">
        <f>SUM(C12:C21)</f>
        <v>0</v>
      </c>
      <c r="D22" s="228">
        <f>SUM(D12:D21)</f>
        <v>0</v>
      </c>
      <c r="E22" s="228">
        <f>SUM(E12:E21)</f>
        <v>0</v>
      </c>
      <c r="F22" s="228">
        <f>SUM($F$12:$F$21)</f>
        <v>0</v>
      </c>
      <c r="G22" s="228">
        <f>SUM(G12:G21)</f>
        <v>0</v>
      </c>
      <c r="H22" s="228">
        <f>SUM(H12:H21)</f>
        <v>0</v>
      </c>
      <c r="I22" s="228">
        <f>SUM(I12:I21)</f>
        <v>0</v>
      </c>
      <c r="J22" s="228">
        <f>SUM($J$12:$J$21)</f>
        <v>0</v>
      </c>
      <c r="K22" s="228">
        <f>SUM(K12:K21)</f>
        <v>0</v>
      </c>
      <c r="L22" s="228">
        <f>SUM(L12:L21)</f>
        <v>0</v>
      </c>
      <c r="M22" s="228">
        <f>SUM(M12:M21)</f>
        <v>0</v>
      </c>
      <c r="N22" s="228">
        <f>SUM($N$12:$N$21)</f>
        <v>0</v>
      </c>
      <c r="O22" s="200"/>
    </row>
    <row r="23" spans="1:15" x14ac:dyDescent="0.25">
      <c r="A23" s="197"/>
      <c r="B23" s="227"/>
      <c r="C23" s="199"/>
      <c r="D23" s="199"/>
      <c r="E23" s="199"/>
      <c r="F23" s="224" t="s">
        <v>134</v>
      </c>
      <c r="G23" s="226"/>
      <c r="H23" s="225"/>
      <c r="I23" s="225"/>
      <c r="J23" s="224" t="s">
        <v>134</v>
      </c>
      <c r="K23" s="226"/>
      <c r="L23" s="225"/>
      <c r="M23" s="225"/>
      <c r="N23" s="224" t="s">
        <v>134</v>
      </c>
      <c r="O23" s="200"/>
    </row>
    <row r="24" spans="1:15" x14ac:dyDescent="0.25">
      <c r="A24" s="197"/>
      <c r="B24" s="217"/>
      <c r="C24" s="196"/>
      <c r="D24" s="196"/>
      <c r="E24" s="205" t="s">
        <v>133</v>
      </c>
      <c r="F24" s="201">
        <f>SUM($F$12:$F$21)/10</f>
        <v>0</v>
      </c>
      <c r="G24" s="200"/>
      <c r="H24" s="196"/>
      <c r="I24" s="205" t="s">
        <v>132</v>
      </c>
      <c r="J24" s="201">
        <f>SUM($J$12:$J$21)/10</f>
        <v>0</v>
      </c>
      <c r="K24" s="200"/>
      <c r="L24" s="196"/>
      <c r="M24" s="205" t="s">
        <v>131</v>
      </c>
      <c r="N24" s="201">
        <f>SUM($N$12:$N$21)/10</f>
        <v>0</v>
      </c>
      <c r="O24" s="200"/>
    </row>
    <row r="25" spans="1:15" x14ac:dyDescent="0.25">
      <c r="A25" s="197"/>
      <c r="B25" s="196"/>
      <c r="C25" s="196"/>
      <c r="D25" s="196"/>
      <c r="E25" s="196"/>
      <c r="F25" s="199"/>
      <c r="G25" s="196"/>
      <c r="H25" s="196"/>
      <c r="I25" s="196"/>
      <c r="J25" s="199"/>
      <c r="K25" s="196"/>
      <c r="L25" s="196"/>
      <c r="M25" s="196"/>
      <c r="N25" s="199"/>
      <c r="O25" s="196"/>
    </row>
    <row r="26" spans="1:15" ht="19.05" customHeight="1" x14ac:dyDescent="0.25">
      <c r="A26" s="196"/>
      <c r="B26" s="197"/>
      <c r="C26" s="775" t="s">
        <v>130</v>
      </c>
      <c r="D26" s="776"/>
      <c r="E26" s="216">
        <f>SUM($C$22:$E$22)</f>
        <v>0</v>
      </c>
      <c r="F26" s="220"/>
      <c r="G26" s="775" t="s">
        <v>129</v>
      </c>
      <c r="H26" s="776"/>
      <c r="I26" s="216">
        <f>SUM($G$22:I22)</f>
        <v>0</v>
      </c>
      <c r="J26" s="220"/>
      <c r="K26" s="775" t="s">
        <v>128</v>
      </c>
      <c r="L26" s="776"/>
      <c r="M26" s="216">
        <f>SUM($K$22:$M$22)</f>
        <v>0</v>
      </c>
      <c r="N26" s="220"/>
      <c r="O26" s="196"/>
    </row>
    <row r="27" spans="1:15" ht="19.05" customHeight="1" x14ac:dyDescent="0.25">
      <c r="A27" s="196"/>
      <c r="B27" s="223"/>
      <c r="C27" s="773" t="s">
        <v>127</v>
      </c>
      <c r="D27" s="774"/>
      <c r="E27" s="212">
        <f>SUM($E$26/30)</f>
        <v>0</v>
      </c>
      <c r="F27" s="208"/>
      <c r="G27" s="773" t="s">
        <v>126</v>
      </c>
      <c r="H27" s="774"/>
      <c r="I27" s="212">
        <f>SUM($I$26/30)</f>
        <v>0</v>
      </c>
      <c r="J27" s="220"/>
      <c r="K27" s="773" t="s">
        <v>125</v>
      </c>
      <c r="L27" s="774"/>
      <c r="M27" s="212">
        <f>$M$26/30</f>
        <v>0</v>
      </c>
      <c r="N27" s="220"/>
      <c r="O27" s="196"/>
    </row>
    <row r="28" spans="1:15" x14ac:dyDescent="0.25">
      <c r="A28" s="196"/>
      <c r="B28" s="223"/>
      <c r="C28" s="202"/>
      <c r="D28" s="202"/>
      <c r="E28" s="219"/>
      <c r="F28" s="202"/>
      <c r="G28" s="202"/>
      <c r="H28" s="202"/>
      <c r="I28" s="219"/>
      <c r="J28" s="202"/>
      <c r="K28" s="202"/>
      <c r="L28" s="202"/>
      <c r="M28" s="219"/>
      <c r="N28" s="202"/>
      <c r="O28" s="196"/>
    </row>
    <row r="29" spans="1:15" x14ac:dyDescent="0.25">
      <c r="A29" s="196"/>
      <c r="B29" s="197"/>
      <c r="C29" s="202"/>
      <c r="D29" s="202"/>
      <c r="E29" s="202"/>
      <c r="F29" s="202"/>
      <c r="G29" s="202"/>
      <c r="H29" s="202"/>
      <c r="I29" s="202"/>
      <c r="J29" s="202"/>
      <c r="K29" s="202"/>
      <c r="L29" s="202"/>
      <c r="M29" s="202"/>
      <c r="N29" s="202"/>
      <c r="O29" s="196"/>
    </row>
    <row r="30" spans="1:15" x14ac:dyDescent="0.25">
      <c r="A30" s="196"/>
      <c r="B30" s="197"/>
      <c r="C30" s="773" t="s">
        <v>124</v>
      </c>
      <c r="D30" s="773"/>
      <c r="E30" s="773"/>
      <c r="F30" s="773"/>
      <c r="G30" s="773"/>
      <c r="H30" s="774"/>
      <c r="I30" s="210">
        <f>MAX($E$27:$M$27)</f>
        <v>0</v>
      </c>
      <c r="J30" s="208" t="s">
        <v>123</v>
      </c>
      <c r="K30" s="212">
        <f>MIN($E$27:$M$27)</f>
        <v>0</v>
      </c>
      <c r="L30" s="208" t="s">
        <v>108</v>
      </c>
      <c r="M30" s="212">
        <f>$I$30-$K$30</f>
        <v>0</v>
      </c>
      <c r="N30" s="208" t="s">
        <v>122</v>
      </c>
      <c r="O30" s="196"/>
    </row>
    <row r="31" spans="1:15" x14ac:dyDescent="0.25">
      <c r="A31" s="197"/>
      <c r="B31" s="196"/>
      <c r="C31" s="202"/>
      <c r="D31" s="202"/>
      <c r="E31" s="202"/>
      <c r="F31" s="202"/>
      <c r="G31" s="202"/>
      <c r="H31" s="222"/>
      <c r="I31" s="219"/>
      <c r="J31" s="222"/>
      <c r="K31" s="219"/>
      <c r="L31" s="222"/>
      <c r="M31" s="219"/>
      <c r="N31" s="202"/>
      <c r="O31" s="196"/>
    </row>
    <row r="32" spans="1:15" x14ac:dyDescent="0.25">
      <c r="A32" s="197"/>
      <c r="B32" s="196"/>
      <c r="C32" s="202"/>
      <c r="D32" s="202"/>
      <c r="E32" s="202"/>
      <c r="F32" s="202"/>
      <c r="G32" s="202"/>
      <c r="H32" s="202"/>
      <c r="I32" s="202"/>
      <c r="J32" s="202"/>
      <c r="K32" s="202"/>
      <c r="L32" s="202"/>
      <c r="M32" s="202"/>
      <c r="N32" s="202"/>
      <c r="O32" s="196"/>
    </row>
    <row r="33" spans="1:15" x14ac:dyDescent="0.25">
      <c r="A33" s="197"/>
      <c r="B33" s="196"/>
      <c r="C33" s="202"/>
      <c r="D33" s="202"/>
      <c r="E33" s="202"/>
      <c r="F33" s="202"/>
      <c r="G33" s="202"/>
      <c r="H33" s="202"/>
      <c r="I33" s="202"/>
      <c r="J33" s="202"/>
      <c r="K33" s="202"/>
      <c r="L33" s="202"/>
      <c r="M33" s="202"/>
      <c r="N33" s="202"/>
      <c r="O33" s="196"/>
    </row>
    <row r="34" spans="1:15" x14ac:dyDescent="0.25">
      <c r="A34" s="197"/>
      <c r="B34" s="196"/>
      <c r="C34" s="202"/>
      <c r="D34" s="211" t="s">
        <v>121</v>
      </c>
      <c r="E34" s="213"/>
      <c r="F34" s="211" t="s">
        <v>120</v>
      </c>
      <c r="G34" s="213"/>
      <c r="H34" s="211" t="s">
        <v>119</v>
      </c>
      <c r="I34" s="202"/>
      <c r="J34" s="202"/>
      <c r="K34" s="202"/>
      <c r="L34" s="221"/>
      <c r="M34" s="202"/>
      <c r="N34" s="202"/>
      <c r="O34" s="196"/>
    </row>
    <row r="35" spans="1:15" x14ac:dyDescent="0.25">
      <c r="A35" s="197"/>
      <c r="B35" s="205"/>
      <c r="C35" s="202"/>
      <c r="D35" s="210">
        <f>SUM($F$24)</f>
        <v>0</v>
      </c>
      <c r="E35" s="208" t="s">
        <v>118</v>
      </c>
      <c r="F35" s="210">
        <f>SUM($J$24)</f>
        <v>0</v>
      </c>
      <c r="G35" s="208" t="s">
        <v>118</v>
      </c>
      <c r="H35" s="210">
        <f>SUM($N$24)</f>
        <v>0</v>
      </c>
      <c r="I35" s="208" t="s">
        <v>117</v>
      </c>
      <c r="J35" s="210">
        <f>($D$35+$F$35+$H$35)/3</f>
        <v>0</v>
      </c>
      <c r="K35" s="220"/>
      <c r="L35" s="202"/>
      <c r="M35" s="202"/>
      <c r="N35" s="202"/>
      <c r="O35" s="196"/>
    </row>
    <row r="36" spans="1:15" x14ac:dyDescent="0.25">
      <c r="A36" s="197"/>
      <c r="B36" s="196"/>
      <c r="C36" s="202"/>
      <c r="D36" s="219"/>
      <c r="E36" s="202"/>
      <c r="F36" s="219"/>
      <c r="G36" s="202"/>
      <c r="H36" s="219"/>
      <c r="I36" s="202"/>
      <c r="J36" s="219"/>
      <c r="K36" s="202"/>
      <c r="L36" s="202"/>
      <c r="M36" s="202"/>
      <c r="N36" s="202"/>
      <c r="O36" s="196"/>
    </row>
    <row r="37" spans="1:15" x14ac:dyDescent="0.25">
      <c r="A37" s="197"/>
      <c r="B37" s="196"/>
      <c r="C37" s="202"/>
      <c r="D37" s="202"/>
      <c r="E37" s="202"/>
      <c r="F37" s="202"/>
      <c r="G37" s="202"/>
      <c r="H37" s="202"/>
      <c r="I37" s="202"/>
      <c r="J37" s="202"/>
      <c r="K37" s="202"/>
      <c r="L37" s="202"/>
      <c r="M37" s="202"/>
      <c r="N37" s="202"/>
      <c r="O37" s="196"/>
    </row>
    <row r="38" spans="1:15" x14ac:dyDescent="0.25">
      <c r="A38" s="197"/>
      <c r="B38" s="196"/>
      <c r="C38" s="202"/>
      <c r="D38" s="202"/>
      <c r="E38" s="202"/>
      <c r="F38" s="202"/>
      <c r="G38" s="202"/>
      <c r="H38" s="202"/>
      <c r="I38" s="773" t="s">
        <v>116</v>
      </c>
      <c r="J38" s="774"/>
      <c r="K38" s="210">
        <f>$J$35</f>
        <v>0</v>
      </c>
      <c r="L38" s="208" t="s">
        <v>108</v>
      </c>
      <c r="M38" s="212">
        <f>$K$38*2.58</f>
        <v>0</v>
      </c>
      <c r="N38" s="220"/>
      <c r="O38" s="196"/>
    </row>
    <row r="39" spans="1:15" x14ac:dyDescent="0.25">
      <c r="A39" s="197"/>
      <c r="B39" s="196"/>
      <c r="C39" s="202"/>
      <c r="D39" s="202"/>
      <c r="E39" s="202"/>
      <c r="F39" s="202"/>
      <c r="G39" s="202"/>
      <c r="H39" s="202"/>
      <c r="I39" s="202"/>
      <c r="J39" s="202"/>
      <c r="K39" s="219"/>
      <c r="L39" s="202"/>
      <c r="M39" s="219"/>
      <c r="N39" s="202"/>
      <c r="O39" s="196"/>
    </row>
    <row r="40" spans="1:15" x14ac:dyDescent="0.25">
      <c r="A40" s="197"/>
      <c r="B40" s="196"/>
      <c r="C40" s="196"/>
      <c r="D40" s="196"/>
      <c r="E40" s="196"/>
      <c r="F40" s="196"/>
      <c r="G40" s="196"/>
      <c r="H40" s="196"/>
      <c r="I40" s="196"/>
      <c r="J40" s="196"/>
      <c r="K40" s="196"/>
      <c r="L40" s="196"/>
      <c r="M40" s="196"/>
      <c r="N40" s="196"/>
      <c r="O40" s="196"/>
    </row>
    <row r="41" spans="1:15" x14ac:dyDescent="0.25">
      <c r="A41" s="197"/>
      <c r="B41" s="196"/>
      <c r="C41" s="792" t="s">
        <v>115</v>
      </c>
      <c r="D41" s="793"/>
      <c r="E41" s="793"/>
      <c r="F41" s="793"/>
      <c r="G41" s="793"/>
      <c r="H41" s="793"/>
      <c r="I41" s="793"/>
      <c r="J41" s="793"/>
      <c r="K41" s="793"/>
      <c r="L41" s="793"/>
      <c r="M41" s="793"/>
      <c r="N41" s="794"/>
      <c r="O41" s="196"/>
    </row>
    <row r="42" spans="1:15" x14ac:dyDescent="0.25">
      <c r="A42" s="197"/>
      <c r="B42" s="196"/>
      <c r="C42" s="795"/>
      <c r="D42" s="796"/>
      <c r="E42" s="796"/>
      <c r="F42" s="796"/>
      <c r="G42" s="796"/>
      <c r="H42" s="796"/>
      <c r="I42" s="796"/>
      <c r="J42" s="796"/>
      <c r="K42" s="796"/>
      <c r="L42" s="796"/>
      <c r="M42" s="796"/>
      <c r="N42" s="797"/>
      <c r="O42" s="196"/>
    </row>
    <row r="43" spans="1:15" x14ac:dyDescent="0.25">
      <c r="A43" s="197"/>
      <c r="B43" s="196"/>
      <c r="C43" s="205"/>
      <c r="D43" s="196"/>
      <c r="E43" s="196"/>
      <c r="F43" s="196"/>
      <c r="G43" s="196"/>
      <c r="H43" s="196"/>
      <c r="I43" s="196"/>
      <c r="J43" s="196"/>
      <c r="K43" s="196"/>
      <c r="L43" s="196"/>
      <c r="M43" s="196"/>
      <c r="N43" s="196"/>
      <c r="O43" s="196"/>
    </row>
    <row r="44" spans="1:15" x14ac:dyDescent="0.25">
      <c r="A44" s="197"/>
      <c r="B44" s="218" t="s">
        <v>114</v>
      </c>
      <c r="C44" s="196"/>
      <c r="D44" s="196"/>
      <c r="E44" s="217"/>
      <c r="F44" s="196"/>
      <c r="G44" s="196"/>
      <c r="H44" s="196"/>
      <c r="I44" s="196"/>
      <c r="J44" s="196"/>
      <c r="K44" s="196"/>
      <c r="L44" s="196"/>
      <c r="M44" s="196"/>
      <c r="N44" s="196"/>
      <c r="O44" s="196"/>
    </row>
    <row r="45" spans="1:15" x14ac:dyDescent="0.25">
      <c r="A45" s="197"/>
      <c r="B45" s="196"/>
      <c r="C45" s="196"/>
      <c r="D45" s="196"/>
      <c r="E45" s="196"/>
      <c r="F45" s="196"/>
      <c r="G45" s="196"/>
      <c r="H45" s="196"/>
      <c r="I45" s="196"/>
      <c r="J45" s="196"/>
      <c r="K45" s="196"/>
      <c r="L45" s="196"/>
      <c r="M45" s="196"/>
      <c r="N45" s="196"/>
      <c r="O45" s="196"/>
    </row>
    <row r="46" spans="1:15" ht="14.1" customHeight="1" x14ac:dyDescent="0.25">
      <c r="A46" s="197"/>
      <c r="B46" s="196"/>
      <c r="C46" s="196"/>
      <c r="D46" s="196"/>
      <c r="E46" s="196"/>
      <c r="F46" s="196"/>
      <c r="G46" s="196"/>
      <c r="H46" s="196"/>
      <c r="I46" s="196"/>
      <c r="J46" s="196"/>
      <c r="K46" s="196"/>
      <c r="L46" s="196"/>
      <c r="M46" s="196"/>
      <c r="N46" s="196"/>
      <c r="O46" s="196"/>
    </row>
    <row r="47" spans="1:15" x14ac:dyDescent="0.25">
      <c r="A47" s="197"/>
      <c r="B47" s="196"/>
      <c r="C47" s="196"/>
      <c r="D47" s="196"/>
      <c r="E47" s="196"/>
      <c r="F47" s="196"/>
      <c r="G47" s="196"/>
      <c r="H47" s="196"/>
      <c r="I47" s="196"/>
      <c r="J47" s="196"/>
      <c r="K47" s="196"/>
      <c r="L47" s="196"/>
      <c r="M47" s="196"/>
      <c r="N47" s="196"/>
      <c r="O47" s="196"/>
    </row>
    <row r="48" spans="1:15" x14ac:dyDescent="0.25">
      <c r="A48" s="197"/>
      <c r="B48" s="196"/>
      <c r="C48" s="196"/>
      <c r="D48" s="196"/>
      <c r="E48" s="196"/>
      <c r="F48" s="196"/>
      <c r="G48" s="196"/>
      <c r="H48" s="196"/>
      <c r="I48" s="196"/>
      <c r="J48" s="196"/>
      <c r="K48" s="196"/>
      <c r="L48" s="196"/>
      <c r="M48" s="196"/>
      <c r="N48" s="205" t="s">
        <v>113</v>
      </c>
      <c r="O48" s="196"/>
    </row>
    <row r="49" spans="1:15" ht="21.9" customHeight="1" x14ac:dyDescent="0.25">
      <c r="A49" s="197"/>
      <c r="B49" s="773" t="s">
        <v>112</v>
      </c>
      <c r="C49" s="773"/>
      <c r="D49" s="773"/>
      <c r="E49" s="773"/>
      <c r="F49" s="774"/>
      <c r="G49" s="212">
        <f>K38</f>
        <v>0</v>
      </c>
      <c r="H49" s="208" t="s">
        <v>108</v>
      </c>
      <c r="I49" s="212">
        <f>G49*3.05</f>
        <v>0</v>
      </c>
      <c r="J49" s="200"/>
      <c r="K49" s="211" t="s">
        <v>109</v>
      </c>
      <c r="L49" s="212">
        <f>I49*I49</f>
        <v>0</v>
      </c>
      <c r="M49" s="200"/>
      <c r="N49" s="216">
        <f>(I49/K61)*100</f>
        <v>0</v>
      </c>
      <c r="O49" s="200"/>
    </row>
    <row r="50" spans="1:15" x14ac:dyDescent="0.25">
      <c r="A50" s="197"/>
      <c r="B50" s="202"/>
      <c r="C50" s="202"/>
      <c r="D50" s="202"/>
      <c r="E50" s="202"/>
      <c r="F50" s="202"/>
      <c r="G50" s="199"/>
      <c r="H50" s="196"/>
      <c r="I50" s="215"/>
      <c r="J50" s="196"/>
      <c r="K50" s="213"/>
      <c r="L50" s="199"/>
      <c r="M50" s="196"/>
      <c r="N50" s="214" t="s">
        <v>111</v>
      </c>
      <c r="O50" s="196"/>
    </row>
    <row r="51" spans="1:15" ht="21.9" customHeight="1" x14ac:dyDescent="0.25">
      <c r="A51" s="197"/>
      <c r="B51" s="773" t="s">
        <v>110</v>
      </c>
      <c r="C51" s="773"/>
      <c r="D51" s="773"/>
      <c r="E51" s="773"/>
      <c r="F51" s="774"/>
      <c r="G51" s="212">
        <f>M30</f>
        <v>0</v>
      </c>
      <c r="H51" s="208" t="s">
        <v>108</v>
      </c>
      <c r="I51" s="212">
        <f>(G51*2.7)</f>
        <v>0</v>
      </c>
      <c r="J51" s="200"/>
      <c r="K51" s="211" t="s">
        <v>109</v>
      </c>
      <c r="L51" s="209">
        <f>(I51*I51)</f>
        <v>0</v>
      </c>
      <c r="M51" s="200"/>
      <c r="N51" s="210">
        <f>(I51/K61)*100</f>
        <v>0</v>
      </c>
      <c r="O51" s="200"/>
    </row>
    <row r="52" spans="1:15" x14ac:dyDescent="0.25">
      <c r="A52" s="197"/>
      <c r="B52" s="196"/>
      <c r="C52" s="196"/>
      <c r="D52" s="196"/>
      <c r="E52" s="196"/>
      <c r="F52" s="196"/>
      <c r="G52" s="199"/>
      <c r="H52" s="196"/>
      <c r="I52" s="199"/>
      <c r="J52" s="196"/>
      <c r="K52" s="196"/>
      <c r="L52" s="199"/>
      <c r="M52" s="196"/>
      <c r="N52" s="199"/>
      <c r="O52" s="196"/>
    </row>
    <row r="53" spans="1:15" x14ac:dyDescent="0.25">
      <c r="A53" s="197"/>
      <c r="B53" s="196"/>
      <c r="C53" s="196"/>
      <c r="D53" s="196"/>
      <c r="E53" s="196"/>
      <c r="F53" s="196"/>
      <c r="G53" s="196"/>
      <c r="H53" s="196"/>
      <c r="I53" s="196"/>
      <c r="J53" s="196"/>
      <c r="K53" s="196"/>
      <c r="L53" s="196"/>
      <c r="M53" s="196"/>
      <c r="N53" s="196"/>
      <c r="O53" s="196"/>
    </row>
    <row r="54" spans="1:15" x14ac:dyDescent="0.25">
      <c r="A54" s="197"/>
      <c r="B54" s="196"/>
      <c r="C54" s="196"/>
      <c r="D54" s="196"/>
      <c r="E54" s="196"/>
      <c r="F54" s="196"/>
      <c r="G54" s="196"/>
      <c r="H54" s="196"/>
      <c r="I54" s="196"/>
      <c r="J54" s="196"/>
      <c r="K54" s="196"/>
      <c r="L54" s="196"/>
      <c r="M54" s="196"/>
      <c r="N54" s="196"/>
      <c r="O54" s="196"/>
    </row>
    <row r="55" spans="1:15" ht="21.9" customHeight="1" x14ac:dyDescent="0.25">
      <c r="A55" s="197"/>
      <c r="B55" s="196"/>
      <c r="C55" s="196"/>
      <c r="D55" s="196"/>
      <c r="E55" s="196"/>
      <c r="F55" s="777" t="s">
        <v>107</v>
      </c>
      <c r="G55" s="777"/>
      <c r="H55" s="777"/>
      <c r="I55" s="777"/>
      <c r="J55" s="777"/>
      <c r="K55" s="778"/>
      <c r="L55" s="209">
        <f>L49+L51</f>
        <v>0</v>
      </c>
      <c r="M55" s="208" t="s">
        <v>108</v>
      </c>
      <c r="N55" s="207">
        <f>SQRT(L55)</f>
        <v>0</v>
      </c>
      <c r="O55" s="200"/>
    </row>
    <row r="56" spans="1:15" x14ac:dyDescent="0.25">
      <c r="A56" s="197"/>
      <c r="B56" s="196"/>
      <c r="C56" s="196"/>
      <c r="D56" s="196"/>
      <c r="E56" s="196"/>
      <c r="F56" s="196"/>
      <c r="G56" s="196"/>
      <c r="H56" s="196"/>
      <c r="I56" s="196"/>
      <c r="J56" s="196"/>
      <c r="K56" s="196"/>
      <c r="L56" s="199"/>
      <c r="M56" s="196"/>
      <c r="N56" s="199"/>
      <c r="O56" s="196"/>
    </row>
    <row r="57" spans="1:15" x14ac:dyDescent="0.25">
      <c r="A57" s="197"/>
      <c r="B57" s="196"/>
      <c r="C57" s="196"/>
      <c r="D57" s="196"/>
      <c r="E57" s="196"/>
      <c r="F57" s="196"/>
      <c r="G57" s="196"/>
      <c r="H57" s="196"/>
      <c r="I57" s="196"/>
      <c r="J57" s="196"/>
      <c r="K57" s="196"/>
      <c r="L57" s="196"/>
      <c r="M57" s="196"/>
      <c r="N57" s="196"/>
      <c r="O57" s="196"/>
    </row>
    <row r="58" spans="1:15" x14ac:dyDescent="0.25">
      <c r="A58" s="197"/>
      <c r="B58" s="196"/>
      <c r="C58" s="196"/>
      <c r="D58" s="196"/>
      <c r="E58" s="196"/>
      <c r="F58" s="196"/>
      <c r="G58" s="196"/>
      <c r="H58" s="196"/>
      <c r="I58" s="196"/>
      <c r="J58" s="196"/>
      <c r="K58" s="196"/>
      <c r="L58" s="196"/>
      <c r="M58" s="196"/>
      <c r="N58" s="196"/>
      <c r="O58" s="196"/>
    </row>
    <row r="59" spans="1:15" x14ac:dyDescent="0.25">
      <c r="A59" s="197"/>
      <c r="B59" s="196"/>
      <c r="C59" s="196"/>
      <c r="D59" s="196"/>
      <c r="E59" s="196"/>
      <c r="F59" s="196"/>
      <c r="G59" s="779" t="s">
        <v>107</v>
      </c>
      <c r="H59" s="779"/>
      <c r="I59" s="779"/>
      <c r="J59" s="196"/>
      <c r="K59" s="206">
        <f>N55</f>
        <v>0</v>
      </c>
      <c r="L59" s="200"/>
      <c r="M59" s="196"/>
      <c r="N59" s="196"/>
      <c r="O59" s="196"/>
    </row>
    <row r="60" spans="1:15" ht="14.1" customHeight="1" x14ac:dyDescent="0.25">
      <c r="A60" s="197"/>
      <c r="B60" s="196"/>
      <c r="C60" s="801" t="s">
        <v>106</v>
      </c>
      <c r="D60" s="801"/>
      <c r="E60" s="801"/>
      <c r="F60" s="801"/>
      <c r="G60" s="772" t="s">
        <v>105</v>
      </c>
      <c r="H60" s="772"/>
      <c r="I60" s="772"/>
      <c r="J60" s="196"/>
      <c r="K60" s="199"/>
      <c r="L60" s="205" t="s">
        <v>104</v>
      </c>
      <c r="M60" s="204">
        <f>(K59/K61)*100</f>
        <v>0</v>
      </c>
      <c r="N60" s="203" t="s">
        <v>212</v>
      </c>
      <c r="O60" s="196"/>
    </row>
    <row r="61" spans="1:15" x14ac:dyDescent="0.25">
      <c r="A61" s="197"/>
      <c r="B61" s="196"/>
      <c r="C61" s="196"/>
      <c r="D61" s="196"/>
      <c r="E61" s="196"/>
      <c r="F61" s="196"/>
      <c r="G61" s="779" t="s">
        <v>103</v>
      </c>
      <c r="H61" s="779"/>
      <c r="I61" s="779"/>
      <c r="J61" s="196"/>
      <c r="K61" s="201">
        <f>M7+M8</f>
        <v>0.2</v>
      </c>
      <c r="L61" s="200"/>
      <c r="M61" s="199"/>
      <c r="N61" s="196"/>
      <c r="O61" s="196"/>
    </row>
    <row r="62" spans="1:15" x14ac:dyDescent="0.25">
      <c r="A62" s="197"/>
      <c r="B62" s="196"/>
      <c r="C62" s="196"/>
      <c r="D62" s="196"/>
      <c r="E62" s="196"/>
      <c r="F62" s="196"/>
      <c r="G62" s="196"/>
      <c r="H62" s="196"/>
      <c r="I62" s="196"/>
      <c r="J62" s="196"/>
      <c r="K62" s="199"/>
      <c r="L62" s="196"/>
      <c r="M62" s="196"/>
      <c r="N62" s="196"/>
      <c r="O62" s="196"/>
    </row>
    <row r="63" spans="1:15" x14ac:dyDescent="0.25">
      <c r="A63" s="197"/>
      <c r="B63" s="196"/>
      <c r="C63" s="196"/>
      <c r="D63" s="196"/>
      <c r="E63" s="196"/>
      <c r="F63" s="196"/>
      <c r="G63" s="196"/>
      <c r="H63" s="196"/>
      <c r="I63" s="196"/>
      <c r="J63" s="196"/>
      <c r="K63" s="196"/>
      <c r="L63" s="196"/>
      <c r="M63" s="196"/>
      <c r="N63" s="196"/>
      <c r="O63" s="196"/>
    </row>
    <row r="64" spans="1:15" ht="14.95" customHeight="1" x14ac:dyDescent="0.25">
      <c r="A64" s="791" t="s">
        <v>213</v>
      </c>
      <c r="B64" s="791"/>
      <c r="C64" s="791"/>
      <c r="D64" s="791"/>
      <c r="E64" s="791"/>
      <c r="F64" s="791"/>
      <c r="G64" s="791"/>
      <c r="H64" s="791"/>
      <c r="I64" s="791"/>
      <c r="J64" s="791"/>
      <c r="K64" s="791"/>
      <c r="L64" s="791"/>
      <c r="M64" s="791"/>
      <c r="N64" s="791"/>
      <c r="O64" s="791"/>
    </row>
    <row r="65" spans="1:16" ht="16.3" thickBot="1" x14ac:dyDescent="0.3">
      <c r="A65" s="197"/>
      <c r="B65" s="196"/>
      <c r="C65" s="196"/>
      <c r="D65" s="196"/>
      <c r="E65" s="196"/>
      <c r="F65" s="196"/>
      <c r="G65" s="196"/>
      <c r="H65" s="196"/>
      <c r="I65" s="196"/>
      <c r="J65" s="196"/>
      <c r="K65" s="196"/>
      <c r="L65" s="196"/>
      <c r="M65" s="196"/>
      <c r="N65" s="196"/>
      <c r="O65" s="196"/>
    </row>
    <row r="66" spans="1:16" ht="18.350000000000001" x14ac:dyDescent="0.2">
      <c r="A66" s="788" t="s">
        <v>102</v>
      </c>
      <c r="B66" s="789"/>
      <c r="C66" s="789"/>
      <c r="D66" s="789"/>
      <c r="E66" s="789"/>
      <c r="F66" s="789"/>
      <c r="G66" s="790"/>
      <c r="H66" s="788" t="s">
        <v>101</v>
      </c>
      <c r="I66" s="789"/>
      <c r="J66" s="789"/>
      <c r="K66" s="789"/>
      <c r="L66" s="789"/>
      <c r="M66" s="789"/>
      <c r="N66" s="790"/>
      <c r="O66" s="196"/>
    </row>
    <row r="67" spans="1:16" ht="14.95" customHeight="1" x14ac:dyDescent="0.2">
      <c r="A67" s="782" t="str">
        <f>'Form 0'!B63</f>
        <v>Select from drop down list</v>
      </c>
      <c r="B67" s="783"/>
      <c r="C67" s="783"/>
      <c r="D67" s="783"/>
      <c r="E67" s="783"/>
      <c r="F67" s="783"/>
      <c r="G67" s="784"/>
      <c r="H67" s="782" t="str">
        <f>'Form 0'!F63</f>
        <v>Select from drop down list</v>
      </c>
      <c r="I67" s="783"/>
      <c r="J67" s="783"/>
      <c r="K67" s="783"/>
      <c r="L67" s="783"/>
      <c r="M67" s="783"/>
      <c r="N67" s="784"/>
      <c r="O67" s="196"/>
    </row>
    <row r="68" spans="1:16" ht="14.95" customHeight="1" thickBot="1" x14ac:dyDescent="0.25">
      <c r="A68" s="785"/>
      <c r="B68" s="786"/>
      <c r="C68" s="786"/>
      <c r="D68" s="786"/>
      <c r="E68" s="786"/>
      <c r="F68" s="786"/>
      <c r="G68" s="787"/>
      <c r="H68" s="785"/>
      <c r="I68" s="786"/>
      <c r="J68" s="786"/>
      <c r="K68" s="786"/>
      <c r="L68" s="786"/>
      <c r="M68" s="786"/>
      <c r="N68" s="787"/>
      <c r="O68" s="196"/>
    </row>
    <row r="69" spans="1:16" x14ac:dyDescent="0.25">
      <c r="A69" s="197"/>
      <c r="B69" s="198"/>
      <c r="C69" s="196"/>
      <c r="D69" s="196"/>
      <c r="E69" s="196"/>
      <c r="F69" s="196"/>
      <c r="G69" s="196"/>
      <c r="H69" s="196"/>
      <c r="I69" s="196"/>
      <c r="J69" s="196"/>
      <c r="K69" s="196"/>
      <c r="L69" s="196"/>
      <c r="M69" s="196"/>
      <c r="N69" s="196"/>
      <c r="O69" s="196"/>
      <c r="P69" s="196"/>
    </row>
    <row r="70" spans="1:16" ht="10.9" x14ac:dyDescent="0.2">
      <c r="A70" s="802" t="s">
        <v>273</v>
      </c>
      <c r="B70" s="803"/>
      <c r="C70" s="803"/>
      <c r="D70" s="803"/>
      <c r="E70" s="803"/>
      <c r="F70" s="803"/>
      <c r="G70" s="803"/>
      <c r="H70" s="803"/>
      <c r="I70" s="803"/>
      <c r="J70" s="803"/>
      <c r="K70" s="803"/>
      <c r="L70" s="803"/>
      <c r="M70" s="803"/>
      <c r="N70" s="803"/>
      <c r="O70" s="196"/>
      <c r="P70" s="196"/>
    </row>
    <row r="71" spans="1:16" ht="44.35" customHeight="1" x14ac:dyDescent="0.2">
      <c r="A71" s="803"/>
      <c r="B71" s="803"/>
      <c r="C71" s="803"/>
      <c r="D71" s="803"/>
      <c r="E71" s="803"/>
      <c r="F71" s="803"/>
      <c r="G71" s="803"/>
      <c r="H71" s="803"/>
      <c r="I71" s="803"/>
      <c r="J71" s="803"/>
      <c r="K71" s="803"/>
      <c r="L71" s="803"/>
      <c r="M71" s="803"/>
      <c r="N71" s="803"/>
    </row>
  </sheetData>
  <mergeCells count="41">
    <mergeCell ref="A70:N71"/>
    <mergeCell ref="G26:H26"/>
    <mergeCell ref="J7:K7"/>
    <mergeCell ref="K27:L27"/>
    <mergeCell ref="M2:N2"/>
    <mergeCell ref="F8:I8"/>
    <mergeCell ref="F5:I5"/>
    <mergeCell ref="J5:K6"/>
    <mergeCell ref="M5:N6"/>
    <mergeCell ref="F7:I7"/>
    <mergeCell ref="A4:O4"/>
    <mergeCell ref="K3:L3"/>
    <mergeCell ref="M3:N3"/>
    <mergeCell ref="C9:D9"/>
    <mergeCell ref="L10:N10"/>
    <mergeCell ref="B5:E5"/>
    <mergeCell ref="B7:E7"/>
    <mergeCell ref="F6:I6"/>
    <mergeCell ref="B8:E8"/>
    <mergeCell ref="B6:E6"/>
    <mergeCell ref="A67:G68"/>
    <mergeCell ref="H66:N66"/>
    <mergeCell ref="H67:N68"/>
    <mergeCell ref="A64:O64"/>
    <mergeCell ref="G61:I61"/>
    <mergeCell ref="C41:N42"/>
    <mergeCell ref="I38:J38"/>
    <mergeCell ref="A66:G66"/>
    <mergeCell ref="K26:L26"/>
    <mergeCell ref="D10:F10"/>
    <mergeCell ref="H10:J10"/>
    <mergeCell ref="C60:F60"/>
    <mergeCell ref="G60:I60"/>
    <mergeCell ref="C27:D27"/>
    <mergeCell ref="G27:H27"/>
    <mergeCell ref="C26:D26"/>
    <mergeCell ref="B51:F51"/>
    <mergeCell ref="F55:K55"/>
    <mergeCell ref="B49:F49"/>
    <mergeCell ref="C30:H30"/>
    <mergeCell ref="G59:I59"/>
  </mergeCells>
  <conditionalFormatting sqref="M38">
    <cfRule type="cellIs" dxfId="3" priority="1" stopIfTrue="1" operator="greaterThan">
      <formula>"MAX($F$10:$F$20)"</formula>
    </cfRule>
  </conditionalFormatting>
  <conditionalFormatting sqref="M60">
    <cfRule type="cellIs" dxfId="2" priority="2" stopIfTrue="1" operator="lessThan">
      <formula>10</formula>
    </cfRule>
    <cfRule type="cellIs" dxfId="1" priority="3" stopIfTrue="1" operator="greaterThan">
      <formula>30</formula>
    </cfRule>
    <cfRule type="cellIs" dxfId="0" priority="4" stopIfTrue="1" operator="between">
      <formula>10</formula>
      <formula>29.99999</formula>
    </cfRule>
  </conditionalFormatting>
  <printOptions horizontalCentered="1" verticalCentered="1"/>
  <pageMargins left="0.70866141732283472" right="0.51181102362204722" top="0.51181102362204722" bottom="0.6692913385826772" header="0.51181102362204722" footer="0.51181102362204722"/>
  <pageSetup scale="62" orientation="portrait"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
  <sheetViews>
    <sheetView workbookViewId="0">
      <selection activeCell="K28" sqref="K28"/>
    </sheetView>
  </sheetViews>
  <sheetFormatPr baseColWidth="10" defaultColWidth="11.375" defaultRowHeight="12.9"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tabColor theme="0"/>
    <pageSetUpPr fitToPage="1"/>
  </sheetPr>
  <dimension ref="B1:G32"/>
  <sheetViews>
    <sheetView view="pageBreakPreview" zoomScaleNormal="80" zoomScaleSheetLayoutView="100" workbookViewId="0">
      <selection activeCell="E19" sqref="E19"/>
    </sheetView>
  </sheetViews>
  <sheetFormatPr baseColWidth="10" defaultColWidth="11.375" defaultRowHeight="12.9" x14ac:dyDescent="0.2"/>
  <cols>
    <col min="1" max="1" width="5.75" style="1" customWidth="1"/>
    <col min="2" max="2" width="20.625" style="1" customWidth="1"/>
    <col min="3" max="3" width="54.125" style="1" customWidth="1"/>
    <col min="4" max="4" width="17.875" style="1" customWidth="1"/>
    <col min="5" max="5" width="18" style="1" customWidth="1"/>
    <col min="6" max="6" width="11.375" style="1"/>
    <col min="7" max="7" width="30.75" style="1" customWidth="1"/>
    <col min="8" max="16384" width="11.375" style="1"/>
  </cols>
  <sheetData>
    <row r="1" spans="2:7" ht="24.8" customHeight="1" x14ac:dyDescent="0.2">
      <c r="B1" s="375"/>
      <c r="C1" s="376" t="s">
        <v>1</v>
      </c>
      <c r="D1" s="376"/>
      <c r="E1" s="376"/>
      <c r="F1" s="378" t="str">
        <f>'Form 0'!H1</f>
        <v>SM F06   
Issue 08</v>
      </c>
      <c r="G1" s="378"/>
    </row>
    <row r="2" spans="2:7" ht="24.8" customHeight="1" x14ac:dyDescent="0.2">
      <c r="B2" s="375"/>
      <c r="C2" s="376" t="s">
        <v>20</v>
      </c>
      <c r="D2" s="376"/>
      <c r="E2" s="376"/>
      <c r="F2" s="378"/>
      <c r="G2" s="378"/>
    </row>
    <row r="3" spans="2:7" ht="3.75" customHeight="1" thickBot="1" x14ac:dyDescent="0.25">
      <c r="B3" s="30"/>
      <c r="C3" s="30"/>
      <c r="D3" s="30"/>
      <c r="E3" s="30"/>
      <c r="F3" s="30"/>
      <c r="G3" s="30"/>
    </row>
    <row r="4" spans="2:7" ht="31.6" customHeight="1" x14ac:dyDescent="0.2">
      <c r="B4" s="380" t="s">
        <v>200</v>
      </c>
      <c r="C4" s="381"/>
      <c r="D4" s="380" t="s">
        <v>199</v>
      </c>
      <c r="E4" s="381"/>
      <c r="F4" s="381"/>
      <c r="G4" s="382"/>
    </row>
    <row r="5" spans="2:7" ht="19.55" customHeight="1" x14ac:dyDescent="0.2">
      <c r="B5" s="261" t="s">
        <v>100</v>
      </c>
      <c r="C5" s="14"/>
      <c r="D5" s="261" t="s">
        <v>100</v>
      </c>
      <c r="E5" s="245"/>
      <c r="F5" s="245"/>
      <c r="G5" s="254"/>
    </row>
    <row r="6" spans="2:7" ht="19.55" customHeight="1" x14ac:dyDescent="0.2">
      <c r="B6" s="259" t="s">
        <v>177</v>
      </c>
      <c r="C6" s="259"/>
      <c r="D6" s="258" t="s">
        <v>158</v>
      </c>
      <c r="E6" s="245"/>
      <c r="F6" s="245"/>
      <c r="G6" s="254"/>
    </row>
    <row r="7" spans="2:7" ht="19.55" customHeight="1" x14ac:dyDescent="0.2">
      <c r="B7" s="257" t="s">
        <v>178</v>
      </c>
      <c r="C7" s="260"/>
      <c r="D7" s="258" t="s">
        <v>157</v>
      </c>
      <c r="E7" s="245"/>
      <c r="F7" s="245"/>
      <c r="G7" s="254"/>
    </row>
    <row r="8" spans="2:7" ht="19.55" customHeight="1" x14ac:dyDescent="0.2">
      <c r="B8" s="259"/>
      <c r="C8" s="260"/>
      <c r="D8" s="258" t="s">
        <v>156</v>
      </c>
      <c r="E8" s="245"/>
      <c r="F8" s="245"/>
      <c r="G8" s="254"/>
    </row>
    <row r="9" spans="2:7" ht="19.55" customHeight="1" x14ac:dyDescent="0.2">
      <c r="B9" s="259"/>
      <c r="C9" s="249"/>
      <c r="D9" s="258" t="s">
        <v>154</v>
      </c>
      <c r="E9" s="245"/>
      <c r="F9" s="245"/>
      <c r="G9" s="254"/>
    </row>
    <row r="10" spans="2:7" ht="19.55" customHeight="1" x14ac:dyDescent="0.2">
      <c r="B10" s="259"/>
      <c r="C10" s="249"/>
      <c r="D10" s="258" t="s">
        <v>155</v>
      </c>
      <c r="E10" s="245"/>
      <c r="F10" s="245"/>
      <c r="G10" s="254"/>
    </row>
    <row r="11" spans="2:7" ht="19.55" customHeight="1" x14ac:dyDescent="0.2">
      <c r="B11" s="259"/>
      <c r="C11" s="249"/>
      <c r="D11" s="258" t="s">
        <v>274</v>
      </c>
      <c r="E11" s="245"/>
      <c r="F11" s="245"/>
      <c r="G11" s="254"/>
    </row>
    <row r="12" spans="2:7" ht="19.55" customHeight="1" x14ac:dyDescent="0.2">
      <c r="B12" s="259"/>
      <c r="C12" s="249"/>
      <c r="D12" s="258" t="s">
        <v>275</v>
      </c>
      <c r="E12" s="248"/>
      <c r="F12" s="248"/>
      <c r="G12" s="256"/>
    </row>
    <row r="13" spans="2:7" ht="19.55" customHeight="1" x14ac:dyDescent="0.2">
      <c r="B13" s="250"/>
      <c r="C13" s="249"/>
      <c r="D13" s="258" t="s">
        <v>276</v>
      </c>
      <c r="E13" s="248"/>
      <c r="F13" s="248"/>
      <c r="G13" s="256"/>
    </row>
    <row r="14" spans="2:7" ht="19.55" customHeight="1" x14ac:dyDescent="0.2">
      <c r="B14" s="250"/>
      <c r="C14" s="249"/>
      <c r="D14" s="258" t="s">
        <v>277</v>
      </c>
      <c r="E14" s="248"/>
      <c r="F14" s="248"/>
      <c r="G14" s="256"/>
    </row>
    <row r="15" spans="2:7" ht="19.55" customHeight="1" x14ac:dyDescent="0.2">
      <c r="B15" s="250"/>
      <c r="C15" s="249"/>
      <c r="D15" s="258" t="s">
        <v>278</v>
      </c>
      <c r="E15" s="248"/>
      <c r="F15" s="248"/>
      <c r="G15" s="256"/>
    </row>
    <row r="16" spans="2:7" ht="19.55" customHeight="1" x14ac:dyDescent="0.2">
      <c r="B16" s="250"/>
      <c r="C16" s="249"/>
      <c r="D16" s="258"/>
      <c r="E16" s="248"/>
      <c r="F16" s="248"/>
      <c r="G16" s="256"/>
    </row>
    <row r="17" spans="2:7" ht="19.55" customHeight="1" x14ac:dyDescent="0.2">
      <c r="B17" s="250"/>
      <c r="C17" s="249"/>
      <c r="D17" s="258"/>
      <c r="E17" s="248"/>
      <c r="F17" s="248"/>
      <c r="G17" s="256"/>
    </row>
    <row r="18" spans="2:7" ht="19.55" customHeight="1" x14ac:dyDescent="0.2">
      <c r="B18" s="250"/>
      <c r="C18" s="249"/>
      <c r="D18" s="258"/>
      <c r="E18" s="248"/>
      <c r="F18" s="248"/>
      <c r="G18" s="256"/>
    </row>
    <row r="19" spans="2:7" ht="19.55" customHeight="1" x14ac:dyDescent="0.2">
      <c r="B19" s="250"/>
      <c r="C19" s="249"/>
      <c r="D19" s="258"/>
      <c r="E19" s="248"/>
      <c r="F19" s="248"/>
      <c r="G19" s="256"/>
    </row>
    <row r="20" spans="2:7" ht="19.55" customHeight="1" x14ac:dyDescent="0.2">
      <c r="B20" s="250"/>
      <c r="C20" s="249"/>
      <c r="D20" s="258"/>
      <c r="E20" s="248"/>
      <c r="F20" s="248"/>
      <c r="G20" s="256"/>
    </row>
    <row r="21" spans="2:7" ht="19.55" customHeight="1" x14ac:dyDescent="0.2">
      <c r="B21" s="250"/>
      <c r="C21" s="249"/>
      <c r="D21" s="258"/>
      <c r="E21" s="248"/>
      <c r="F21" s="248"/>
      <c r="G21" s="256"/>
    </row>
    <row r="22" spans="2:7" ht="19.55" customHeight="1" x14ac:dyDescent="0.2">
      <c r="B22" s="250"/>
      <c r="C22" s="249"/>
      <c r="E22" s="248"/>
      <c r="F22" s="248"/>
      <c r="G22" s="256"/>
    </row>
    <row r="23" spans="2:7" ht="19.55" customHeight="1" x14ac:dyDescent="0.2">
      <c r="B23" s="250"/>
      <c r="C23" s="249"/>
      <c r="D23" s="258"/>
      <c r="E23" s="248"/>
      <c r="F23" s="248"/>
      <c r="G23" s="256"/>
    </row>
    <row r="24" spans="2:7" ht="19.55" customHeight="1" x14ac:dyDescent="0.2">
      <c r="B24" s="250"/>
      <c r="C24" s="249"/>
      <c r="D24" s="258"/>
      <c r="E24" s="248"/>
      <c r="F24" s="248"/>
      <c r="G24" s="256"/>
    </row>
    <row r="25" spans="2:7" ht="19.55" customHeight="1" x14ac:dyDescent="0.2">
      <c r="B25" s="250"/>
      <c r="C25" s="249"/>
      <c r="D25" s="258"/>
      <c r="E25" s="248"/>
      <c r="F25" s="248"/>
      <c r="G25" s="256"/>
    </row>
    <row r="26" spans="2:7" ht="19.55" customHeight="1" x14ac:dyDescent="0.2">
      <c r="B26" s="250"/>
      <c r="C26" s="249"/>
      <c r="D26" s="255"/>
      <c r="E26" s="248"/>
      <c r="F26" s="248"/>
      <c r="G26" s="256"/>
    </row>
    <row r="27" spans="2:7" ht="19.55" customHeight="1" x14ac:dyDescent="0.2">
      <c r="B27" s="250"/>
      <c r="C27" s="249"/>
      <c r="D27" s="255"/>
      <c r="E27" s="248"/>
      <c r="F27" s="248"/>
      <c r="G27" s="256"/>
    </row>
    <row r="28" spans="2:7" ht="19.55" customHeight="1" x14ac:dyDescent="0.2">
      <c r="B28" s="250"/>
      <c r="C28" s="249"/>
      <c r="D28" s="255"/>
      <c r="E28" s="248"/>
      <c r="F28" s="248"/>
      <c r="G28" s="256"/>
    </row>
    <row r="29" spans="2:7" ht="21.1" customHeight="1" thickBot="1" x14ac:dyDescent="0.25">
      <c r="B29" s="246"/>
      <c r="C29" s="247"/>
      <c r="D29" s="251"/>
      <c r="E29" s="252"/>
      <c r="F29" s="252"/>
      <c r="G29" s="253"/>
    </row>
    <row r="30" spans="2:7" ht="12.75" customHeight="1" x14ac:dyDescent="0.2">
      <c r="B30" s="49"/>
      <c r="C30" s="42"/>
      <c r="D30" s="42"/>
      <c r="E30" s="46"/>
      <c r="F30" s="46"/>
      <c r="G30" s="42"/>
    </row>
    <row r="31" spans="2:7" ht="60.8" customHeight="1" thickBot="1" x14ac:dyDescent="0.25">
      <c r="B31" s="383" t="s">
        <v>273</v>
      </c>
      <c r="C31" s="384"/>
      <c r="D31" s="384"/>
      <c r="E31" s="384"/>
      <c r="F31" s="384"/>
      <c r="G31" s="384"/>
    </row>
    <row r="32" spans="2:7" ht="13.6" thickTop="1" x14ac:dyDescent="0.2"/>
  </sheetData>
  <mergeCells count="7">
    <mergeCell ref="B4:C4"/>
    <mergeCell ref="D4:G4"/>
    <mergeCell ref="B31:G31"/>
    <mergeCell ref="B1:B2"/>
    <mergeCell ref="C1:E1"/>
    <mergeCell ref="F1:G2"/>
    <mergeCell ref="C2:E2"/>
  </mergeCells>
  <dataValidations count="1">
    <dataValidation type="list" allowBlank="1" showInputMessage="1" showErrorMessage="1" sqref="B29:C29">
      <formula1>#REF!</formula1>
    </dataValidation>
  </dataValidations>
  <pageMargins left="0.7" right="0.7" top="0.75" bottom="0.75" header="0.3" footer="0.3"/>
  <pageSetup paperSize="9" scale="7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0</xdr:colOff>
                    <xdr:row>3</xdr:row>
                    <xdr:rowOff>0</xdr:rowOff>
                  </from>
                  <to>
                    <xdr:col>0</xdr:col>
                    <xdr:colOff>0</xdr:colOff>
                    <xdr:row>3</xdr:row>
                    <xdr:rowOff>181155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0</xdr:col>
                    <xdr:colOff>0</xdr:colOff>
                    <xdr:row>3</xdr:row>
                    <xdr:rowOff>0</xdr:rowOff>
                  </from>
                  <to>
                    <xdr:col>0</xdr:col>
                    <xdr:colOff>0</xdr:colOff>
                    <xdr:row>3</xdr:row>
                    <xdr:rowOff>172528</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0</xdr:col>
                    <xdr:colOff>0</xdr:colOff>
                    <xdr:row>3</xdr:row>
                    <xdr:rowOff>0</xdr:rowOff>
                  </from>
                  <to>
                    <xdr:col>0</xdr:col>
                    <xdr:colOff>0</xdr:colOff>
                    <xdr:row>3</xdr:row>
                    <xdr:rowOff>172528</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tabColor theme="3" tint="0.59999389629810485"/>
  </sheetPr>
  <dimension ref="B1:AD27"/>
  <sheetViews>
    <sheetView showGridLines="0" view="pageBreakPreview" zoomScale="115" zoomScaleNormal="130" zoomScaleSheetLayoutView="115" workbookViewId="0">
      <selection activeCell="A3" sqref="A3"/>
    </sheetView>
  </sheetViews>
  <sheetFormatPr baseColWidth="10" defaultColWidth="11.375" defaultRowHeight="12.9" x14ac:dyDescent="0.2"/>
  <cols>
    <col min="1" max="2" width="5.75" style="174" customWidth="1"/>
    <col min="3" max="3" width="11.375" style="174"/>
    <col min="4" max="6" width="8.625" style="174" customWidth="1"/>
    <col min="7" max="7" width="10.375" style="174" customWidth="1"/>
    <col min="8" max="8" width="9.875" style="174" bestFit="1" customWidth="1"/>
    <col min="9" max="9" width="11.375" style="174" customWidth="1"/>
    <col min="10" max="10" width="10" style="174" customWidth="1"/>
    <col min="11" max="16384" width="11.375" style="174"/>
  </cols>
  <sheetData>
    <row r="1" spans="2:30" ht="17.350000000000001" customHeight="1" x14ac:dyDescent="0.2">
      <c r="B1" s="405"/>
      <c r="C1" s="406"/>
      <c r="D1" s="413" t="s">
        <v>1</v>
      </c>
      <c r="E1" s="414"/>
      <c r="F1" s="414"/>
      <c r="G1" s="414"/>
      <c r="H1" s="414"/>
      <c r="I1" s="415"/>
      <c r="J1" s="409" t="str">
        <f>'Form 0'!H1</f>
        <v>SM F06   
Issue 08</v>
      </c>
      <c r="K1" s="410"/>
      <c r="AD1" s="174" t="s">
        <v>99</v>
      </c>
    </row>
    <row r="2" spans="2:30" ht="20.25" customHeight="1" x14ac:dyDescent="0.2">
      <c r="B2" s="407"/>
      <c r="C2" s="408"/>
      <c r="D2" s="402" t="str">
        <f>IF($K$3="Français","ENGAGEMENT DE FAISABILITE","FEASIBILITY COMMITMENT")</f>
        <v>FEASIBILITY COMMITMENT</v>
      </c>
      <c r="E2" s="403"/>
      <c r="F2" s="403"/>
      <c r="G2" s="403"/>
      <c r="H2" s="403"/>
      <c r="I2" s="404"/>
      <c r="J2" s="411"/>
      <c r="K2" s="412"/>
      <c r="AD2" s="174" t="s">
        <v>61</v>
      </c>
    </row>
    <row r="3" spans="2:30" ht="14.95" thickBot="1" x14ac:dyDescent="0.25">
      <c r="B3" s="385"/>
      <c r="C3" s="386"/>
      <c r="D3" s="386"/>
      <c r="E3" s="386"/>
      <c r="F3" s="386"/>
      <c r="G3" s="386"/>
      <c r="H3" s="386"/>
      <c r="I3" s="386"/>
      <c r="J3" s="386"/>
      <c r="K3" s="190" t="s">
        <v>61</v>
      </c>
    </row>
    <row r="4" spans="2:30" ht="29.25" customHeight="1" thickBot="1" x14ac:dyDescent="0.25">
      <c r="B4" s="387" t="str">
        <f xml:space="preserve"> IF(K3="Français","L'ENGAGEMENT DE FAISABILTE DOIT IMPERATIVEMENT ETRE TRANSMIS LORS DE LA REMISE DE LA COTATION","FEASIBILITY COMMITMENT SHALL BE PROVIDED FOR RFQ ")</f>
        <v xml:space="preserve">FEASIBILITY COMMITMENT SHALL BE PROVIDED FOR RFQ </v>
      </c>
      <c r="C4" s="388"/>
      <c r="D4" s="388"/>
      <c r="E4" s="388"/>
      <c r="F4" s="388"/>
      <c r="G4" s="388"/>
      <c r="H4" s="388"/>
      <c r="I4" s="388"/>
      <c r="J4" s="388"/>
      <c r="K4" s="389"/>
    </row>
    <row r="5" spans="2:30" ht="12.75" customHeight="1" thickBot="1" x14ac:dyDescent="0.25">
      <c r="B5" s="395" t="str">
        <f>IF($K$3="Français","1 – IDENTIFICATION DU PRODUIT","1 - PRODUCT IDENTIFICATION ")</f>
        <v xml:space="preserve">1 - PRODUCT IDENTIFICATION </v>
      </c>
      <c r="C5" s="396"/>
      <c r="D5" s="396"/>
      <c r="E5" s="396"/>
      <c r="F5" s="396"/>
      <c r="G5" s="396"/>
      <c r="H5" s="396"/>
      <c r="I5" s="396"/>
      <c r="J5" s="396"/>
      <c r="K5" s="397"/>
    </row>
    <row r="6" spans="2:30" ht="19.55" customHeight="1" thickBot="1" x14ac:dyDescent="0.25">
      <c r="B6" s="189" t="str">
        <f xml:space="preserve"> IF(K3="Français","Nom Fournisseur","Supplier Name")</f>
        <v>Supplier Name</v>
      </c>
      <c r="C6" s="289"/>
      <c r="D6" s="398" t="str">
        <f>IF('Form 0'!E11=""," ",'Form 0'!E11)</f>
        <v xml:space="preserve"> </v>
      </c>
      <c r="E6" s="398"/>
      <c r="F6" s="399"/>
      <c r="G6" s="400" t="str">
        <f xml:space="preserve"> IF(K3="Français","Référence Article"," Part Number P/N")</f>
        <v xml:space="preserve"> Part Number P/N</v>
      </c>
      <c r="H6" s="401"/>
      <c r="I6" s="331" t="str">
        <f>IF('Form 0'!B7=0,"",'Form 0'!B7)</f>
        <v/>
      </c>
      <c r="J6" s="284" t="str">
        <f xml:space="preserve"> IF(K3="Français","Indice","Issue")</f>
        <v>Issue</v>
      </c>
      <c r="K6" s="331" t="str">
        <f>IF('Form 0'!B9=0,"",'Form 0'!B9)</f>
        <v/>
      </c>
    </row>
    <row r="7" spans="2:30" ht="19.55" customHeight="1" x14ac:dyDescent="0.2">
      <c r="B7" s="400" t="str">
        <f xml:space="preserve"> IF(K3="Français","N° Commande","Purchase Order")</f>
        <v>Purchase Order</v>
      </c>
      <c r="C7" s="401"/>
      <c r="D7" s="393" t="str">
        <f>IF('Form 0'!H11=""," ",'Form 0'!H11)</f>
        <v xml:space="preserve"> </v>
      </c>
      <c r="E7" s="393"/>
      <c r="F7" s="394"/>
      <c r="G7" s="400" t="str">
        <f xml:space="preserve"> IF(K3="Français","Désignation de l’article","Part Name ")</f>
        <v xml:space="preserve">Part Name </v>
      </c>
      <c r="H7" s="401"/>
      <c r="I7" s="398">
        <f>'Form 0'!E7</f>
        <v>0</v>
      </c>
      <c r="J7" s="398"/>
      <c r="K7" s="399"/>
    </row>
    <row r="8" spans="2:30" ht="12.75" customHeight="1" thickBot="1" x14ac:dyDescent="0.25">
      <c r="B8" s="418" t="str">
        <f>IF($K$3="Français","2 – CHECK-LIST ","2 - CHECK-LIST")</f>
        <v>2 - CHECK-LIST</v>
      </c>
      <c r="C8" s="419"/>
      <c r="D8" s="419"/>
      <c r="E8" s="419"/>
      <c r="F8" s="419"/>
      <c r="G8" s="419"/>
      <c r="H8" s="419"/>
      <c r="I8" s="419"/>
      <c r="J8" s="419"/>
      <c r="K8" s="420"/>
    </row>
    <row r="9" spans="2:30" ht="31.6" customHeight="1" x14ac:dyDescent="0.2">
      <c r="B9" s="182"/>
      <c r="C9" s="422" t="str">
        <f xml:space="preserve"> IF(K3="Français","Avez-vous reçu l'ensemble des documents de définition (plan, nomenclature, SCA, MPS)?","Did you receive all the design package (BOM, Drawing, SCA or MPS)?")</f>
        <v>Did you receive all the design package (BOM, Drawing, SCA or MPS)?</v>
      </c>
      <c r="D9" s="422"/>
      <c r="E9" s="422"/>
      <c r="F9" s="422"/>
      <c r="G9" s="422"/>
      <c r="H9" s="423" t="s">
        <v>98</v>
      </c>
      <c r="I9" s="423"/>
      <c r="J9" s="179" t="s">
        <v>97</v>
      </c>
      <c r="K9" s="178"/>
    </row>
    <row r="10" spans="2:30" ht="36.700000000000003" customHeight="1" thickBot="1" x14ac:dyDescent="0.25">
      <c r="B10" s="188"/>
      <c r="C10" s="390" t="str">
        <f xml:space="preserve"> IF(K3="Français","Commentaires : (si No commentaires obligatoires)","Comments (mandatory if No)")</f>
        <v>Comments (mandatory if No)</v>
      </c>
      <c r="D10" s="390"/>
      <c r="E10" s="390"/>
      <c r="F10" s="390"/>
      <c r="G10" s="390"/>
      <c r="H10" s="391"/>
      <c r="I10" s="391"/>
      <c r="J10" s="391"/>
      <c r="K10" s="392"/>
    </row>
    <row r="11" spans="2:30" ht="31.6" customHeight="1" x14ac:dyDescent="0.2">
      <c r="B11" s="182"/>
      <c r="C11" s="422" t="str">
        <f xml:space="preserve"> IF(K3="Français","Avez-vous revu et compris l'ensemble des documents de définition (plan, nomenclature, SCA, MPS)?","Did you reviewe and understand design package (BOM, Drawing, SCA or MPS)?")</f>
        <v>Did you reviewe and understand design package (BOM, Drawing, SCA or MPS)?</v>
      </c>
      <c r="D11" s="422"/>
      <c r="E11" s="422"/>
      <c r="F11" s="422"/>
      <c r="G11" s="422"/>
      <c r="H11" s="423" t="s">
        <v>98</v>
      </c>
      <c r="I11" s="423"/>
      <c r="J11" s="179" t="s">
        <v>97</v>
      </c>
      <c r="K11" s="178"/>
    </row>
    <row r="12" spans="2:30" ht="54.7" customHeight="1" thickBot="1" x14ac:dyDescent="0.25">
      <c r="B12" s="188"/>
      <c r="C12" s="390" t="str">
        <f xml:space="preserve"> IF(K3="Français","Commentaires : (si No commentaire obligatoire)","Comments (mandatory if No)")</f>
        <v>Comments (mandatory if No)</v>
      </c>
      <c r="D12" s="390"/>
      <c r="E12" s="390"/>
      <c r="F12" s="390"/>
      <c r="G12" s="390"/>
      <c r="H12" s="187"/>
      <c r="I12" s="187"/>
      <c r="J12" s="187"/>
      <c r="K12" s="186"/>
    </row>
    <row r="13" spans="2:30" ht="31.6" customHeight="1" x14ac:dyDescent="0.2">
      <c r="B13" s="185"/>
      <c r="C13" s="422" t="str">
        <f xml:space="preserve"> IF(K3="Français","Avez-vous des remarques sur la définition (plan, nomenclature, SCA, MPS)?","Do you have any comments regarding design (BOM, Drawing, SCA or MPS)?")</f>
        <v>Do you have any comments regarding design (BOM, Drawing, SCA or MPS)?</v>
      </c>
      <c r="D13" s="422"/>
      <c r="E13" s="422"/>
      <c r="F13" s="422"/>
      <c r="G13" s="422"/>
      <c r="H13" s="423" t="s">
        <v>98</v>
      </c>
      <c r="I13" s="423"/>
      <c r="J13" s="179" t="s">
        <v>97</v>
      </c>
      <c r="K13" s="178"/>
    </row>
    <row r="14" spans="2:30" ht="54.7" customHeight="1" thickBot="1" x14ac:dyDescent="0.25">
      <c r="B14" s="185"/>
      <c r="C14" s="390" t="str">
        <f xml:space="preserve"> IF(K3="Français","Commentaires :","Comments :")</f>
        <v>Comments :</v>
      </c>
      <c r="D14" s="390"/>
      <c r="E14" s="390"/>
      <c r="F14" s="390"/>
      <c r="G14" s="390"/>
      <c r="H14" s="184"/>
      <c r="I14" s="184"/>
      <c r="J14" s="184"/>
      <c r="K14" s="183"/>
    </row>
    <row r="15" spans="2:30" ht="31.6" customHeight="1" x14ac:dyDescent="0.2">
      <c r="B15" s="182"/>
      <c r="C15" s="422" t="str">
        <f xml:space="preserve"> IF(K3="Français","Avez-vous l'ensemble des moyens industriels nécessaires pour produire ce produit? ","Do you have all manufacturing equipments to produce this part?")</f>
        <v>Do you have all manufacturing equipments to produce this part?</v>
      </c>
      <c r="D15" s="422"/>
      <c r="E15" s="422"/>
      <c r="F15" s="422"/>
      <c r="G15" s="422"/>
      <c r="H15" s="423" t="s">
        <v>98</v>
      </c>
      <c r="I15" s="423"/>
      <c r="J15" s="179" t="s">
        <v>97</v>
      </c>
      <c r="K15" s="178"/>
    </row>
    <row r="16" spans="2:30" ht="54.7" customHeight="1" thickBot="1" x14ac:dyDescent="0.25">
      <c r="B16" s="177"/>
      <c r="C16" s="390" t="str">
        <f xml:space="preserve"> IF(K3="Français","Commentaires : (si No commentaires obligatoires)","Comments (mandatory if No)")</f>
        <v>Comments (mandatory if No)</v>
      </c>
      <c r="D16" s="390"/>
      <c r="E16" s="390"/>
      <c r="F16" s="390"/>
      <c r="G16" s="390"/>
      <c r="H16" s="176"/>
      <c r="I16" s="176"/>
      <c r="J16" s="176"/>
      <c r="K16" s="175"/>
      <c r="M16" s="181"/>
      <c r="N16" s="181"/>
      <c r="O16" s="181"/>
      <c r="P16" s="181"/>
      <c r="Q16" s="181"/>
    </row>
    <row r="17" spans="2:17" ht="31.6" customHeight="1" x14ac:dyDescent="0.2">
      <c r="B17" s="182"/>
      <c r="C17" s="422" t="str">
        <f xml:space="preserve"> IF(K3="Français","Avez-vous l'ensemble des moyens de contrôle pour vérifier les caractéristiques produit/process? ","Do you have all measurement equipment to control Product/Process characteristics?")</f>
        <v>Do you have all measurement equipment to control Product/Process characteristics?</v>
      </c>
      <c r="D17" s="422"/>
      <c r="E17" s="422"/>
      <c r="F17" s="422"/>
      <c r="G17" s="422"/>
      <c r="H17" s="423" t="s">
        <v>98</v>
      </c>
      <c r="I17" s="423"/>
      <c r="J17" s="179" t="s">
        <v>97</v>
      </c>
      <c r="K17" s="178"/>
      <c r="M17" s="181"/>
      <c r="N17" s="181"/>
      <c r="O17" s="181"/>
      <c r="P17" s="181"/>
      <c r="Q17" s="181"/>
    </row>
    <row r="18" spans="2:17" ht="54.7" customHeight="1" thickBot="1" x14ac:dyDescent="0.25">
      <c r="B18" s="177"/>
      <c r="C18" s="390" t="str">
        <f xml:space="preserve"> IF(K3="Français","Commentaires : (si No commentaires obligatoires)","Comments (mandatory if No)")</f>
        <v>Comments (mandatory if No)</v>
      </c>
      <c r="D18" s="390"/>
      <c r="E18" s="390"/>
      <c r="F18" s="390"/>
      <c r="G18" s="390"/>
      <c r="H18" s="176"/>
      <c r="I18" s="176"/>
      <c r="J18" s="176"/>
      <c r="K18" s="175"/>
      <c r="M18" s="438"/>
      <c r="N18" s="438"/>
      <c r="O18" s="438"/>
      <c r="P18" s="438"/>
      <c r="Q18" s="438"/>
    </row>
    <row r="19" spans="2:17" ht="38.25" customHeight="1" x14ac:dyDescent="0.2">
      <c r="B19" s="180"/>
      <c r="C19" s="439" t="str">
        <f xml:space="preserve"> IF(K3="Français","Avez-vous pris en compte la fourniture des documents demandés au chapitre 12.3 de la SM P03? Document à founir avec les pièces 1er article type FAI Form1,2,3 ","Did you take into account chapter 12.3 of the SMP03? Documents have to be provided with 1st Article type FAI Form1,2,3 ")</f>
        <v xml:space="preserve">Did you take into account chapter 12.3 of the SMP03? Documents have to be provided with 1st Article type FAI Form1,2,3 </v>
      </c>
      <c r="D19" s="439"/>
      <c r="E19" s="439"/>
      <c r="F19" s="439"/>
      <c r="G19" s="439"/>
      <c r="H19" s="423" t="s">
        <v>98</v>
      </c>
      <c r="I19" s="423"/>
      <c r="J19" s="179" t="s">
        <v>97</v>
      </c>
      <c r="K19" s="178"/>
    </row>
    <row r="20" spans="2:17" ht="54.7" customHeight="1" thickBot="1" x14ac:dyDescent="0.25">
      <c r="B20" s="177"/>
      <c r="C20" s="390" t="str">
        <f xml:space="preserve"> IF(K3="Français","Commentaires : (si No commentaires obligatoires)","Comments (mandatory if No)")</f>
        <v>Comments (mandatory if No)</v>
      </c>
      <c r="D20" s="390"/>
      <c r="E20" s="390"/>
      <c r="F20" s="390"/>
      <c r="G20" s="390"/>
      <c r="H20" s="176"/>
      <c r="I20" s="176"/>
      <c r="J20" s="176"/>
      <c r="K20" s="175"/>
    </row>
    <row r="21" spans="2:17" ht="12.75" customHeight="1" x14ac:dyDescent="0.2">
      <c r="B21" s="418" t="str">
        <f>IF($K$3="Français","3 – VALIDATION FOURNISSEUR ","3 - SUPPLIER APPROVAL")</f>
        <v>3 - SUPPLIER APPROVAL</v>
      </c>
      <c r="C21" s="419"/>
      <c r="D21" s="419"/>
      <c r="E21" s="419"/>
      <c r="F21" s="419"/>
      <c r="G21" s="419"/>
      <c r="H21" s="419"/>
      <c r="I21" s="419"/>
      <c r="J21" s="419"/>
      <c r="K21" s="420"/>
    </row>
    <row r="22" spans="2:17" ht="12.75" customHeight="1" x14ac:dyDescent="0.2">
      <c r="B22" s="416" t="s">
        <v>96</v>
      </c>
      <c r="C22" s="417"/>
      <c r="D22" s="417"/>
      <c r="E22" s="417" t="s">
        <v>95</v>
      </c>
      <c r="F22" s="417"/>
      <c r="G22" s="417" t="s">
        <v>94</v>
      </c>
      <c r="H22" s="417"/>
      <c r="I22" s="417" t="s">
        <v>93</v>
      </c>
      <c r="J22" s="417"/>
      <c r="K22" s="421"/>
    </row>
    <row r="23" spans="2:17" ht="36" customHeight="1" thickBot="1" x14ac:dyDescent="0.25">
      <c r="B23" s="427"/>
      <c r="C23" s="428"/>
      <c r="D23" s="428"/>
      <c r="E23" s="428"/>
      <c r="F23" s="428"/>
      <c r="G23" s="428"/>
      <c r="H23" s="428"/>
      <c r="I23" s="428"/>
      <c r="J23" s="428"/>
      <c r="K23" s="437"/>
    </row>
    <row r="24" spans="2:17" ht="22.6" customHeight="1" thickBot="1" x14ac:dyDescent="0.25">
      <c r="B24" s="429" t="s">
        <v>102</v>
      </c>
      <c r="C24" s="430"/>
      <c r="D24" s="430"/>
      <c r="E24" s="430"/>
      <c r="F24" s="430"/>
      <c r="G24" s="430"/>
      <c r="H24" s="429" t="s">
        <v>101</v>
      </c>
      <c r="I24" s="430"/>
      <c r="J24" s="430"/>
      <c r="K24" s="430"/>
    </row>
    <row r="25" spans="2:17" ht="36" customHeight="1" thickBot="1" x14ac:dyDescent="0.25">
      <c r="B25" s="431" t="str">
        <f>'Form 0'!B63</f>
        <v>Select from drop down list</v>
      </c>
      <c r="C25" s="432"/>
      <c r="D25" s="432"/>
      <c r="E25" s="432"/>
      <c r="F25" s="432"/>
      <c r="G25" s="433"/>
      <c r="H25" s="434" t="str">
        <f>'Form 0'!F63</f>
        <v>Select from drop down list</v>
      </c>
      <c r="I25" s="435"/>
      <c r="J25" s="435"/>
      <c r="K25" s="436"/>
    </row>
    <row r="26" spans="2:17" ht="60.8" customHeight="1" thickBot="1" x14ac:dyDescent="0.25">
      <c r="B26" s="424" t="s">
        <v>273</v>
      </c>
      <c r="C26" s="425"/>
      <c r="D26" s="425"/>
      <c r="E26" s="425"/>
      <c r="F26" s="425"/>
      <c r="G26" s="425"/>
      <c r="H26" s="425"/>
      <c r="I26" s="425"/>
      <c r="J26" s="425"/>
      <c r="K26" s="426"/>
    </row>
    <row r="27" spans="2:17" ht="13.6" thickTop="1" x14ac:dyDescent="0.2"/>
  </sheetData>
  <sheetProtection selectLockedCells="1"/>
  <mergeCells count="48">
    <mergeCell ref="M18:Q18"/>
    <mergeCell ref="D6:F6"/>
    <mergeCell ref="B7:C7"/>
    <mergeCell ref="C19:G19"/>
    <mergeCell ref="H19:I19"/>
    <mergeCell ref="C16:G16"/>
    <mergeCell ref="B8:K8"/>
    <mergeCell ref="H11:I11"/>
    <mergeCell ref="C12:G12"/>
    <mergeCell ref="C11:G11"/>
    <mergeCell ref="C13:G13"/>
    <mergeCell ref="B26:K26"/>
    <mergeCell ref="C17:G17"/>
    <mergeCell ref="H17:I17"/>
    <mergeCell ref="C18:G18"/>
    <mergeCell ref="B23:D23"/>
    <mergeCell ref="E23:F23"/>
    <mergeCell ref="B24:G24"/>
    <mergeCell ref="G23:H23"/>
    <mergeCell ref="H24:K24"/>
    <mergeCell ref="C20:G20"/>
    <mergeCell ref="B25:G25"/>
    <mergeCell ref="H25:K25"/>
    <mergeCell ref="I23:K23"/>
    <mergeCell ref="D2:I2"/>
    <mergeCell ref="B1:C2"/>
    <mergeCell ref="J1:K2"/>
    <mergeCell ref="D1:I1"/>
    <mergeCell ref="B22:D22"/>
    <mergeCell ref="E22:F22"/>
    <mergeCell ref="B21:K21"/>
    <mergeCell ref="G22:H22"/>
    <mergeCell ref="I22:K22"/>
    <mergeCell ref="G6:H6"/>
    <mergeCell ref="C15:G15"/>
    <mergeCell ref="H15:I15"/>
    <mergeCell ref="C9:G9"/>
    <mergeCell ref="H9:I9"/>
    <mergeCell ref="C14:G14"/>
    <mergeCell ref="H13:I13"/>
    <mergeCell ref="B3:J3"/>
    <mergeCell ref="B4:K4"/>
    <mergeCell ref="C10:G10"/>
    <mergeCell ref="H10:K10"/>
    <mergeCell ref="D7:F7"/>
    <mergeCell ref="B5:K5"/>
    <mergeCell ref="I7:K7"/>
    <mergeCell ref="G7:H7"/>
  </mergeCells>
  <dataValidations count="1">
    <dataValidation type="list" allowBlank="1" showInputMessage="1" showErrorMessage="1" sqref="K3">
      <formula1>$AD$1:$AD$2</formula1>
    </dataValidation>
  </dataValidations>
  <printOptions horizontalCentered="1" verticalCentered="1"/>
  <pageMargins left="0" right="0" top="0" bottom="0" header="0" footer="0"/>
  <pageSetup paperSize="9" scale="54" orientation="portrait" r:id="rId1"/>
  <headerFooter alignWithMargins="0"/>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8</xdr:col>
                    <xdr:colOff>181155</xdr:colOff>
                    <xdr:row>8</xdr:row>
                    <xdr:rowOff>25879</xdr:rowOff>
                  </from>
                  <to>
                    <xdr:col>8</xdr:col>
                    <xdr:colOff>483079</xdr:colOff>
                    <xdr:row>8</xdr:row>
                    <xdr:rowOff>258792</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9</xdr:col>
                    <xdr:colOff>621102</xdr:colOff>
                    <xdr:row>8</xdr:row>
                    <xdr:rowOff>25879</xdr:rowOff>
                  </from>
                  <to>
                    <xdr:col>10</xdr:col>
                    <xdr:colOff>258792</xdr:colOff>
                    <xdr:row>8</xdr:row>
                    <xdr:rowOff>258792</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8</xdr:col>
                    <xdr:colOff>198408</xdr:colOff>
                    <xdr:row>10</xdr:row>
                    <xdr:rowOff>86264</xdr:rowOff>
                  </from>
                  <to>
                    <xdr:col>8</xdr:col>
                    <xdr:colOff>508958</xdr:colOff>
                    <xdr:row>10</xdr:row>
                    <xdr:rowOff>301925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9</xdr:col>
                    <xdr:colOff>621102</xdr:colOff>
                    <xdr:row>10</xdr:row>
                    <xdr:rowOff>69011</xdr:rowOff>
                  </from>
                  <to>
                    <xdr:col>10</xdr:col>
                    <xdr:colOff>258792</xdr:colOff>
                    <xdr:row>10</xdr:row>
                    <xdr:rowOff>284672</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8</xdr:col>
                    <xdr:colOff>172528</xdr:colOff>
                    <xdr:row>12</xdr:row>
                    <xdr:rowOff>77638</xdr:rowOff>
                  </from>
                  <to>
                    <xdr:col>8</xdr:col>
                    <xdr:colOff>474453</xdr:colOff>
                    <xdr:row>12</xdr:row>
                    <xdr:rowOff>293298</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9</xdr:col>
                    <xdr:colOff>621102</xdr:colOff>
                    <xdr:row>12</xdr:row>
                    <xdr:rowOff>69011</xdr:rowOff>
                  </from>
                  <to>
                    <xdr:col>10</xdr:col>
                    <xdr:colOff>258792</xdr:colOff>
                    <xdr:row>12</xdr:row>
                    <xdr:rowOff>284672</xdr:rowOff>
                  </to>
                </anchor>
              </controlPr>
            </control>
          </mc:Choice>
        </mc:AlternateContent>
        <mc:AlternateContent xmlns:mc="http://schemas.openxmlformats.org/markup-compatibility/2006">
          <mc:Choice Requires="x14">
            <control shapeId="9225" r:id="rId10" name="Check Box 9">
              <controlPr defaultSize="0" autoFill="0" autoLine="0" autoPict="0">
                <anchor moveWithCells="1">
                  <from>
                    <xdr:col>8</xdr:col>
                    <xdr:colOff>172528</xdr:colOff>
                    <xdr:row>16</xdr:row>
                    <xdr:rowOff>25879</xdr:rowOff>
                  </from>
                  <to>
                    <xdr:col>8</xdr:col>
                    <xdr:colOff>474453</xdr:colOff>
                    <xdr:row>16</xdr:row>
                    <xdr:rowOff>250166</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9</xdr:col>
                    <xdr:colOff>621102</xdr:colOff>
                    <xdr:row>16</xdr:row>
                    <xdr:rowOff>34506</xdr:rowOff>
                  </from>
                  <to>
                    <xdr:col>10</xdr:col>
                    <xdr:colOff>258792</xdr:colOff>
                    <xdr:row>16</xdr:row>
                    <xdr:rowOff>258792</xdr:rowOff>
                  </to>
                </anchor>
              </controlPr>
            </control>
          </mc:Choice>
        </mc:AlternateContent>
        <mc:AlternateContent xmlns:mc="http://schemas.openxmlformats.org/markup-compatibility/2006">
          <mc:Choice Requires="x14">
            <control shapeId="9227" r:id="rId12" name="Check Box 11">
              <controlPr defaultSize="0" autoFill="0" autoLine="0" autoPict="0">
                <anchor moveWithCells="1">
                  <from>
                    <xdr:col>8</xdr:col>
                    <xdr:colOff>172528</xdr:colOff>
                    <xdr:row>14</xdr:row>
                    <xdr:rowOff>69011</xdr:rowOff>
                  </from>
                  <to>
                    <xdr:col>8</xdr:col>
                    <xdr:colOff>474453</xdr:colOff>
                    <xdr:row>14</xdr:row>
                    <xdr:rowOff>284672</xdr:rowOff>
                  </to>
                </anchor>
              </controlPr>
            </control>
          </mc:Choice>
        </mc:AlternateContent>
        <mc:AlternateContent xmlns:mc="http://schemas.openxmlformats.org/markup-compatibility/2006">
          <mc:Choice Requires="x14">
            <control shapeId="9228" r:id="rId13" name="Check Box 12">
              <controlPr defaultSize="0" autoFill="0" autoLine="0" autoPict="0">
                <anchor moveWithCells="1">
                  <from>
                    <xdr:col>9</xdr:col>
                    <xdr:colOff>621102</xdr:colOff>
                    <xdr:row>14</xdr:row>
                    <xdr:rowOff>60385</xdr:rowOff>
                  </from>
                  <to>
                    <xdr:col>10</xdr:col>
                    <xdr:colOff>258792</xdr:colOff>
                    <xdr:row>14</xdr:row>
                    <xdr:rowOff>276045</xdr:rowOff>
                  </to>
                </anchor>
              </controlPr>
            </control>
          </mc:Choice>
        </mc:AlternateContent>
        <mc:AlternateContent xmlns:mc="http://schemas.openxmlformats.org/markup-compatibility/2006">
          <mc:Choice Requires="x14">
            <control shapeId="9229" r:id="rId14" name="Check Box 13">
              <controlPr defaultSize="0" autoFill="0" autoLine="0" autoPict="0">
                <anchor moveWithCells="1">
                  <from>
                    <xdr:col>8</xdr:col>
                    <xdr:colOff>172528</xdr:colOff>
                    <xdr:row>18</xdr:row>
                    <xdr:rowOff>155275</xdr:rowOff>
                  </from>
                  <to>
                    <xdr:col>8</xdr:col>
                    <xdr:colOff>474453</xdr:colOff>
                    <xdr:row>18</xdr:row>
                    <xdr:rowOff>370936</xdr:rowOff>
                  </to>
                </anchor>
              </controlPr>
            </control>
          </mc:Choice>
        </mc:AlternateContent>
        <mc:AlternateContent xmlns:mc="http://schemas.openxmlformats.org/markup-compatibility/2006">
          <mc:Choice Requires="x14">
            <control shapeId="9230" r:id="rId15" name="Check Box 14">
              <controlPr defaultSize="0" autoFill="0" autoLine="0" autoPict="0">
                <anchor moveWithCells="1">
                  <from>
                    <xdr:col>9</xdr:col>
                    <xdr:colOff>621102</xdr:colOff>
                    <xdr:row>18</xdr:row>
                    <xdr:rowOff>155275</xdr:rowOff>
                  </from>
                  <to>
                    <xdr:col>10</xdr:col>
                    <xdr:colOff>258792</xdr:colOff>
                    <xdr:row>18</xdr:row>
                    <xdr:rowOff>370936</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tabColor theme="6" tint="0.39997558519241921"/>
    <pageSetUpPr fitToPage="1"/>
  </sheetPr>
  <dimension ref="B1:H35"/>
  <sheetViews>
    <sheetView showGridLines="0" view="pageBreakPreview" topLeftCell="B1" zoomScaleNormal="75" zoomScaleSheetLayoutView="100" workbookViewId="0">
      <selection activeCell="B17" sqref="B17:H17"/>
    </sheetView>
  </sheetViews>
  <sheetFormatPr baseColWidth="10" defaultColWidth="11.375" defaultRowHeight="12.9" x14ac:dyDescent="0.2"/>
  <cols>
    <col min="1" max="1" width="5.75" style="1" customWidth="1"/>
    <col min="2" max="2" width="11.375" style="1"/>
    <col min="3" max="3" width="31" style="1" customWidth="1"/>
    <col min="4" max="4" width="40.375" style="1" customWidth="1"/>
    <col min="5" max="5" width="11.375" style="1"/>
    <col min="6" max="6" width="31" style="1" customWidth="1"/>
    <col min="7" max="7" width="11.375" style="1"/>
    <col min="8" max="8" width="43.375" style="1" customWidth="1"/>
    <col min="9" max="16384" width="11.375" style="1"/>
  </cols>
  <sheetData>
    <row r="1" spans="2:8" ht="24.8" customHeight="1" x14ac:dyDescent="0.2">
      <c r="B1" s="375"/>
      <c r="C1" s="375"/>
      <c r="D1" s="376" t="s">
        <v>1</v>
      </c>
      <c r="E1" s="376"/>
      <c r="F1" s="376"/>
      <c r="G1" s="378" t="str">
        <f>'Form 0'!H1</f>
        <v>SM F06   
Issue 08</v>
      </c>
      <c r="H1" s="378"/>
    </row>
    <row r="2" spans="2:8" ht="24.8" customHeight="1" x14ac:dyDescent="0.2">
      <c r="B2" s="375"/>
      <c r="C2" s="375"/>
      <c r="D2" s="376" t="s">
        <v>20</v>
      </c>
      <c r="E2" s="376"/>
      <c r="F2" s="376"/>
      <c r="G2" s="378"/>
      <c r="H2" s="378"/>
    </row>
    <row r="3" spans="2:8" ht="9" customHeight="1" x14ac:dyDescent="0.25">
      <c r="B3" s="3"/>
    </row>
    <row r="4" spans="2:8" s="14" customFormat="1" ht="55.05" customHeight="1" x14ac:dyDescent="0.2">
      <c r="B4" s="442" t="s">
        <v>203</v>
      </c>
      <c r="C4" s="443"/>
      <c r="D4" s="443"/>
      <c r="E4" s="443"/>
      <c r="F4" s="443"/>
      <c r="G4" s="443"/>
      <c r="H4" s="443"/>
    </row>
    <row r="5" spans="2:8" ht="9" customHeight="1" thickBot="1" x14ac:dyDescent="0.35">
      <c r="B5" s="4"/>
      <c r="C5" s="4"/>
      <c r="D5" s="4"/>
      <c r="E5" s="4"/>
      <c r="F5" s="4"/>
      <c r="G5" s="4"/>
      <c r="H5" s="4"/>
    </row>
    <row r="6" spans="2:8" ht="14.95" customHeight="1" x14ac:dyDescent="0.2">
      <c r="B6" s="341" t="s">
        <v>201</v>
      </c>
      <c r="C6" s="343"/>
      <c r="D6" s="10" t="s">
        <v>21</v>
      </c>
      <c r="E6" s="341" t="s">
        <v>22</v>
      </c>
      <c r="F6" s="343"/>
      <c r="G6" s="341" t="s">
        <v>202</v>
      </c>
      <c r="H6" s="343"/>
    </row>
    <row r="7" spans="2:8" ht="25.5" customHeight="1" thickBot="1" x14ac:dyDescent="0.25">
      <c r="B7" s="440" t="str">
        <f>IF('Form 0'!B7=0,"",'Form 0'!B7)</f>
        <v/>
      </c>
      <c r="C7" s="441"/>
      <c r="D7" s="298" t="str">
        <f>IF('Form 0'!E7=0,"",'Form 0'!E7)</f>
        <v/>
      </c>
      <c r="E7" s="440" t="str">
        <f>IF('Form 0'!F7=0,"",'Form 0'!F7)</f>
        <v/>
      </c>
      <c r="F7" s="441"/>
      <c r="G7" s="440" t="str">
        <f>IF('Form 0'!H7=0,"",'Form 0'!H7)</f>
        <v/>
      </c>
      <c r="H7" s="441"/>
    </row>
    <row r="8" spans="2:8" ht="14.95" customHeight="1" x14ac:dyDescent="0.2">
      <c r="B8" s="341" t="s">
        <v>23</v>
      </c>
      <c r="C8" s="343"/>
      <c r="D8" s="10" t="s">
        <v>24</v>
      </c>
      <c r="E8" s="341" t="s">
        <v>25</v>
      </c>
      <c r="F8" s="343"/>
      <c r="G8" s="341" t="s">
        <v>26</v>
      </c>
      <c r="H8" s="343"/>
    </row>
    <row r="9" spans="2:8" ht="25.5" customHeight="1" thickBot="1" x14ac:dyDescent="0.25">
      <c r="B9" s="440" t="str">
        <f>IF('Form 0'!B9=0,"",'Form 0'!B9:D9)</f>
        <v/>
      </c>
      <c r="C9" s="441"/>
      <c r="D9" s="298" t="str">
        <f>IF('Form 0'!E9=0,"",'Form 0'!E9)</f>
        <v/>
      </c>
      <c r="E9" s="440" t="str">
        <f>IF('Form 0'!F9=0,"",'Form 0'!F9)</f>
        <v/>
      </c>
      <c r="F9" s="441"/>
      <c r="G9" s="440" t="str">
        <f>IF('Form 0'!H9=0,"",'Form 0'!H9)</f>
        <v/>
      </c>
      <c r="H9" s="441"/>
    </row>
    <row r="10" spans="2:8" ht="25.5" customHeight="1" x14ac:dyDescent="0.2">
      <c r="B10" s="341" t="s">
        <v>27</v>
      </c>
      <c r="C10" s="343"/>
      <c r="D10" s="10" t="s">
        <v>28</v>
      </c>
      <c r="E10" s="341" t="s">
        <v>29</v>
      </c>
      <c r="F10" s="343"/>
      <c r="G10" s="341" t="s">
        <v>30</v>
      </c>
      <c r="H10" s="343"/>
    </row>
    <row r="11" spans="2:8" ht="36" customHeight="1" thickBot="1" x14ac:dyDescent="0.25">
      <c r="B11" s="440" t="str">
        <f>IF('Form 0'!B11=0,"",'Form 0'!B11)</f>
        <v/>
      </c>
      <c r="C11" s="441"/>
      <c r="D11" s="298" t="str">
        <f>IF('Form 0'!E11=0,"",'Form 0'!E11)</f>
        <v/>
      </c>
      <c r="E11" s="440" t="str">
        <f>IF('Form 0'!F11=0,"",'Form 0'!F11)</f>
        <v/>
      </c>
      <c r="F11" s="441"/>
      <c r="G11" s="440" t="str">
        <f>IF('Form 0'!H11=0,"",'Form 0'!H11)</f>
        <v/>
      </c>
      <c r="H11" s="441"/>
    </row>
    <row r="12" spans="2:8" ht="13.6" customHeight="1" x14ac:dyDescent="0.2">
      <c r="B12" s="447" t="s">
        <v>2</v>
      </c>
      <c r="C12" s="448"/>
      <c r="D12" s="11" t="s">
        <v>214</v>
      </c>
      <c r="E12" s="359" t="s">
        <v>31</v>
      </c>
      <c r="F12" s="364"/>
      <c r="G12" s="364"/>
      <c r="H12" s="360"/>
    </row>
    <row r="13" spans="2:8" ht="26.35" customHeight="1" x14ac:dyDescent="0.2">
      <c r="B13" s="449" t="s">
        <v>32</v>
      </c>
      <c r="C13" s="450"/>
      <c r="D13" s="12" t="s">
        <v>33</v>
      </c>
      <c r="E13" s="451"/>
      <c r="F13" s="452"/>
      <c r="G13" s="452"/>
      <c r="H13" s="453"/>
    </row>
    <row r="14" spans="2:8" ht="24.8" customHeight="1" x14ac:dyDescent="0.2">
      <c r="B14" s="444" t="s">
        <v>34</v>
      </c>
      <c r="C14" s="445"/>
      <c r="D14" s="344" t="s">
        <v>35</v>
      </c>
      <c r="E14" s="345"/>
      <c r="F14" s="345"/>
      <c r="G14" s="345"/>
      <c r="H14" s="346"/>
    </row>
    <row r="15" spans="2:8" ht="12.75" customHeight="1" thickBot="1" x14ac:dyDescent="0.25">
      <c r="B15" s="472"/>
      <c r="C15" s="473"/>
      <c r="D15" s="352"/>
      <c r="E15" s="353"/>
      <c r="F15" s="353"/>
      <c r="G15" s="353"/>
      <c r="H15" s="446"/>
    </row>
    <row r="16" spans="2:8" ht="14.95" customHeight="1" x14ac:dyDescent="0.2">
      <c r="B16" s="474" t="s">
        <v>36</v>
      </c>
      <c r="C16" s="475"/>
      <c r="D16" s="475"/>
      <c r="E16" s="475"/>
      <c r="F16" s="475"/>
      <c r="G16" s="475"/>
      <c r="H16" s="476"/>
    </row>
    <row r="17" spans="2:8" ht="14.95" customHeight="1" thickBot="1" x14ac:dyDescent="0.25">
      <c r="B17" s="477" t="s">
        <v>37</v>
      </c>
      <c r="C17" s="478"/>
      <c r="D17" s="478"/>
      <c r="E17" s="478"/>
      <c r="F17" s="478"/>
      <c r="G17" s="478"/>
      <c r="H17" s="479"/>
    </row>
    <row r="18" spans="2:8" ht="12.75" customHeight="1" thickBot="1" x14ac:dyDescent="0.25">
      <c r="B18" s="480" t="s">
        <v>0</v>
      </c>
      <c r="C18" s="481"/>
      <c r="D18" s="481"/>
      <c r="E18" s="481"/>
      <c r="F18" s="481"/>
      <c r="G18" s="481"/>
      <c r="H18" s="482"/>
    </row>
    <row r="19" spans="2:8" ht="46.9" thickBot="1" x14ac:dyDescent="0.25">
      <c r="B19" s="13" t="s">
        <v>38</v>
      </c>
      <c r="C19" s="469" t="s">
        <v>39</v>
      </c>
      <c r="D19" s="470"/>
      <c r="E19" s="469" t="s">
        <v>40</v>
      </c>
      <c r="F19" s="471"/>
      <c r="G19" s="470"/>
      <c r="H19" s="267" t="s">
        <v>161</v>
      </c>
    </row>
    <row r="20" spans="2:8" ht="13.6" x14ac:dyDescent="0.2">
      <c r="B20" s="299"/>
      <c r="C20" s="460"/>
      <c r="D20" s="461"/>
      <c r="E20" s="460"/>
      <c r="F20" s="462"/>
      <c r="G20" s="461"/>
      <c r="H20" s="300"/>
    </row>
    <row r="21" spans="2:8" ht="13.6" x14ac:dyDescent="0.2">
      <c r="B21" s="299"/>
      <c r="C21" s="455"/>
      <c r="D21" s="457"/>
      <c r="E21" s="455"/>
      <c r="F21" s="456"/>
      <c r="G21" s="457"/>
      <c r="H21" s="300"/>
    </row>
    <row r="22" spans="2:8" ht="13.6" x14ac:dyDescent="0.2">
      <c r="B22" s="299"/>
      <c r="C22" s="455"/>
      <c r="D22" s="457"/>
      <c r="E22" s="455"/>
      <c r="F22" s="456"/>
      <c r="G22" s="457"/>
      <c r="H22" s="300"/>
    </row>
    <row r="23" spans="2:8" ht="14.3" thickBot="1" x14ac:dyDescent="0.25">
      <c r="B23" s="297"/>
      <c r="C23" s="463"/>
      <c r="D23" s="465"/>
      <c r="E23" s="463"/>
      <c r="F23" s="464"/>
      <c r="G23" s="465"/>
      <c r="H23" s="301"/>
    </row>
    <row r="24" spans="2:8" ht="26.35" customHeight="1" x14ac:dyDescent="0.2">
      <c r="B24" s="447" t="s">
        <v>41</v>
      </c>
      <c r="C24" s="466"/>
      <c r="D24" s="466"/>
      <c r="E24" s="466"/>
      <c r="F24" s="466"/>
      <c r="G24" s="466"/>
      <c r="H24" s="448"/>
    </row>
    <row r="25" spans="2:8" ht="14.3" customHeight="1" x14ac:dyDescent="0.2">
      <c r="B25" s="449" t="s">
        <v>42</v>
      </c>
      <c r="C25" s="454"/>
      <c r="D25" s="454"/>
      <c r="E25" s="454"/>
      <c r="F25" s="454"/>
      <c r="G25" s="454"/>
      <c r="H25" s="450"/>
    </row>
    <row r="26" spans="2:8" ht="33.799999999999997" customHeight="1" thickBot="1" x14ac:dyDescent="0.25">
      <c r="B26" s="458" t="s">
        <v>179</v>
      </c>
      <c r="C26" s="459"/>
      <c r="D26" s="459"/>
      <c r="E26" s="459"/>
      <c r="F26" s="459"/>
      <c r="G26" s="467"/>
      <c r="H26" s="468"/>
    </row>
    <row r="27" spans="2:8" ht="13.6" customHeight="1" x14ac:dyDescent="0.2">
      <c r="B27" s="341" t="s">
        <v>43</v>
      </c>
      <c r="C27" s="342"/>
      <c r="D27" s="342"/>
      <c r="E27" s="343"/>
      <c r="F27" s="341" t="s">
        <v>271</v>
      </c>
      <c r="G27" s="342"/>
      <c r="H27" s="343"/>
    </row>
    <row r="28" spans="2:8" ht="13.6" customHeight="1" x14ac:dyDescent="0.2">
      <c r="B28" s="24"/>
      <c r="C28" s="25"/>
      <c r="D28" s="25"/>
      <c r="E28" s="26"/>
      <c r="F28" s="496" t="s">
        <v>53</v>
      </c>
      <c r="G28" s="497"/>
      <c r="H28" s="28" t="s">
        <v>52</v>
      </c>
    </row>
    <row r="29" spans="2:8" ht="36.700000000000003" customHeight="1" thickBot="1" x14ac:dyDescent="0.25">
      <c r="B29" s="352"/>
      <c r="C29" s="353"/>
      <c r="D29" s="353"/>
      <c r="E29" s="446"/>
      <c r="F29" s="498"/>
      <c r="G29" s="499"/>
      <c r="H29" s="302"/>
    </row>
    <row r="30" spans="2:8" ht="13.6" x14ac:dyDescent="0.2">
      <c r="B30" s="341" t="s">
        <v>3</v>
      </c>
      <c r="C30" s="342"/>
      <c r="D30" s="342"/>
      <c r="E30" s="343"/>
      <c r="F30" s="341" t="s">
        <v>4</v>
      </c>
      <c r="G30" s="483"/>
      <c r="H30" s="23" t="s">
        <v>54</v>
      </c>
    </row>
    <row r="31" spans="2:8" ht="13.6" thickBot="1" x14ac:dyDescent="0.25">
      <c r="B31" s="352"/>
      <c r="C31" s="353"/>
      <c r="D31" s="353"/>
      <c r="E31" s="446"/>
      <c r="F31" s="347"/>
      <c r="G31" s="484"/>
      <c r="H31" s="291"/>
    </row>
    <row r="32" spans="2:8" ht="23.3" customHeight="1" x14ac:dyDescent="0.2">
      <c r="B32" s="488" t="s">
        <v>102</v>
      </c>
      <c r="C32" s="489"/>
      <c r="D32" s="489"/>
      <c r="E32" s="489"/>
      <c r="F32" s="490" t="s">
        <v>101</v>
      </c>
      <c r="G32" s="489"/>
      <c r="H32" s="491"/>
    </row>
    <row r="33" spans="2:8" ht="23.95" customHeight="1" thickBot="1" x14ac:dyDescent="0.25">
      <c r="B33" s="492" t="str">
        <f>'Form 0'!B63</f>
        <v>Select from drop down list</v>
      </c>
      <c r="C33" s="493"/>
      <c r="D33" s="493"/>
      <c r="E33" s="493"/>
      <c r="F33" s="494" t="str">
        <f>'Form 0'!F63</f>
        <v>Select from drop down list</v>
      </c>
      <c r="G33" s="494"/>
      <c r="H33" s="495"/>
    </row>
    <row r="34" spans="2:8" x14ac:dyDescent="0.2">
      <c r="B34" s="485" t="s">
        <v>273</v>
      </c>
      <c r="C34" s="486"/>
      <c r="D34" s="486"/>
      <c r="E34" s="486"/>
      <c r="F34" s="486"/>
      <c r="G34" s="486"/>
      <c r="H34" s="486"/>
    </row>
    <row r="35" spans="2:8" ht="36.700000000000003" customHeight="1" x14ac:dyDescent="0.2">
      <c r="B35" s="487"/>
      <c r="C35" s="487"/>
      <c r="D35" s="487"/>
      <c r="E35" s="487"/>
      <c r="F35" s="487"/>
      <c r="G35" s="487"/>
      <c r="H35" s="487"/>
    </row>
  </sheetData>
  <sheetProtection formatCells="0" formatRows="0" insertRows="0"/>
  <mergeCells count="61">
    <mergeCell ref="F27:H27"/>
    <mergeCell ref="B29:E29"/>
    <mergeCell ref="B27:E27"/>
    <mergeCell ref="F28:G28"/>
    <mergeCell ref="F29:G29"/>
    <mergeCell ref="F30:G30"/>
    <mergeCell ref="F31:G31"/>
    <mergeCell ref="B30:E30"/>
    <mergeCell ref="B31:E31"/>
    <mergeCell ref="B34:H35"/>
    <mergeCell ref="B32:E32"/>
    <mergeCell ref="F32:H32"/>
    <mergeCell ref="B33:E33"/>
    <mergeCell ref="F33:H33"/>
    <mergeCell ref="C19:D19"/>
    <mergeCell ref="E19:G19"/>
    <mergeCell ref="B15:C15"/>
    <mergeCell ref="B16:H16"/>
    <mergeCell ref="B17:H17"/>
    <mergeCell ref="B18:H18"/>
    <mergeCell ref="B25:H25"/>
    <mergeCell ref="E21:G21"/>
    <mergeCell ref="B26:F26"/>
    <mergeCell ref="C20:D20"/>
    <mergeCell ref="E20:G20"/>
    <mergeCell ref="C21:D21"/>
    <mergeCell ref="E23:G23"/>
    <mergeCell ref="B24:H24"/>
    <mergeCell ref="C22:D22"/>
    <mergeCell ref="C23:D23"/>
    <mergeCell ref="E22:G22"/>
    <mergeCell ref="G26:H26"/>
    <mergeCell ref="B14:C14"/>
    <mergeCell ref="D14:H14"/>
    <mergeCell ref="D15:H15"/>
    <mergeCell ref="G7:H7"/>
    <mergeCell ref="B6:C6"/>
    <mergeCell ref="E6:F6"/>
    <mergeCell ref="G10:H10"/>
    <mergeCell ref="B12:C12"/>
    <mergeCell ref="B13:C13"/>
    <mergeCell ref="E12:H13"/>
    <mergeCell ref="G9:H9"/>
    <mergeCell ref="G11:H11"/>
    <mergeCell ref="E10:F10"/>
    <mergeCell ref="B1:C2"/>
    <mergeCell ref="G1:H2"/>
    <mergeCell ref="D1:F1"/>
    <mergeCell ref="D2:F2"/>
    <mergeCell ref="E11:F11"/>
    <mergeCell ref="B4:H4"/>
    <mergeCell ref="B8:C8"/>
    <mergeCell ref="E8:F8"/>
    <mergeCell ref="G8:H8"/>
    <mergeCell ref="B7:C7"/>
    <mergeCell ref="E7:F7"/>
    <mergeCell ref="G6:H6"/>
    <mergeCell ref="B10:C10"/>
    <mergeCell ref="E9:F9"/>
    <mergeCell ref="B9:C9"/>
    <mergeCell ref="B11:C11"/>
  </mergeCells>
  <phoneticPr fontId="4" type="noConversion"/>
  <printOptions horizontalCentered="1" verticalCentered="1"/>
  <pageMargins left="0" right="0" top="0" bottom="0" header="0" footer="0"/>
  <pageSetup paperSize="9" scale="7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569343</xdr:colOff>
                    <xdr:row>11</xdr:row>
                    <xdr:rowOff>155275</xdr:rowOff>
                  </from>
                  <to>
                    <xdr:col>2</xdr:col>
                    <xdr:colOff>879894</xdr:colOff>
                    <xdr:row>12</xdr:row>
                    <xdr:rowOff>198408</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569343</xdr:colOff>
                    <xdr:row>12</xdr:row>
                    <xdr:rowOff>310551</xdr:rowOff>
                  </from>
                  <to>
                    <xdr:col>2</xdr:col>
                    <xdr:colOff>879894</xdr:colOff>
                    <xdr:row>13</xdr:row>
                    <xdr:rowOff>198408</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1431985</xdr:colOff>
                    <xdr:row>12</xdr:row>
                    <xdr:rowOff>69011</xdr:rowOff>
                  </from>
                  <to>
                    <xdr:col>3</xdr:col>
                    <xdr:colOff>1733909</xdr:colOff>
                    <xdr:row>12</xdr:row>
                    <xdr:rowOff>284672</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1423358</xdr:colOff>
                    <xdr:row>10</xdr:row>
                    <xdr:rowOff>431321</xdr:rowOff>
                  </from>
                  <to>
                    <xdr:col>3</xdr:col>
                    <xdr:colOff>1733909</xdr:colOff>
                    <xdr:row>12</xdr:row>
                    <xdr:rowOff>25879</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25879</xdr:colOff>
                    <xdr:row>24</xdr:row>
                    <xdr:rowOff>155275</xdr:rowOff>
                  </from>
                  <to>
                    <xdr:col>2</xdr:col>
                    <xdr:colOff>336430</xdr:colOff>
                    <xdr:row>25</xdr:row>
                    <xdr:rowOff>198408</xdr:rowOff>
                  </to>
                </anchor>
              </controlPr>
            </control>
          </mc:Choice>
        </mc:AlternateContent>
        <mc:AlternateContent xmlns:mc="http://schemas.openxmlformats.org/markup-compatibility/2006">
          <mc:Choice Requires="x14">
            <control shapeId="1122" r:id="rId9" name="Check Box 98">
              <controlPr defaultSize="0" autoFill="0" autoLine="0" autoPict="0">
                <anchor moveWithCells="1">
                  <from>
                    <xdr:col>3</xdr:col>
                    <xdr:colOff>1362974</xdr:colOff>
                    <xdr:row>24</xdr:row>
                    <xdr:rowOff>155275</xdr:rowOff>
                  </from>
                  <to>
                    <xdr:col>3</xdr:col>
                    <xdr:colOff>1664898</xdr:colOff>
                    <xdr:row>25</xdr:row>
                    <xdr:rowOff>198408</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tabColor theme="6" tint="0.39997558519241921"/>
  </sheetPr>
  <dimension ref="B1:AC35"/>
  <sheetViews>
    <sheetView showGridLines="0" view="pageBreakPreview" zoomScaleNormal="75" zoomScaleSheetLayoutView="100" workbookViewId="0">
      <selection activeCell="M18" sqref="M18"/>
    </sheetView>
  </sheetViews>
  <sheetFormatPr baseColWidth="10" defaultColWidth="11.375" defaultRowHeight="12.9" x14ac:dyDescent="0.2"/>
  <cols>
    <col min="1" max="1" width="5.75" style="1" customWidth="1"/>
    <col min="2" max="2" width="31" style="1" customWidth="1"/>
    <col min="3" max="3" width="28" style="1" customWidth="1"/>
    <col min="4" max="4" width="13.125" style="1" customWidth="1"/>
    <col min="5" max="6" width="11.375" style="1"/>
    <col min="7" max="8" width="31" style="1" customWidth="1"/>
    <col min="9" max="16384" width="11.375" style="1"/>
  </cols>
  <sheetData>
    <row r="1" spans="2:29" ht="18.350000000000001" x14ac:dyDescent="0.2">
      <c r="B1" s="375"/>
      <c r="C1" s="376" t="s">
        <v>1</v>
      </c>
      <c r="D1" s="376"/>
      <c r="E1" s="376"/>
      <c r="F1" s="376"/>
      <c r="G1" s="376"/>
      <c r="H1" s="512" t="str">
        <f>'Form 0'!H1</f>
        <v>SM F06   
Issue 08</v>
      </c>
      <c r="AC1" s="2" t="s">
        <v>6</v>
      </c>
    </row>
    <row r="2" spans="2:29" ht="18.350000000000001" x14ac:dyDescent="0.2">
      <c r="B2" s="375"/>
      <c r="C2" s="376" t="s">
        <v>20</v>
      </c>
      <c r="D2" s="376"/>
      <c r="E2" s="376"/>
      <c r="F2" s="376"/>
      <c r="G2" s="376"/>
      <c r="H2" s="512"/>
      <c r="AC2" s="2" t="s">
        <v>7</v>
      </c>
    </row>
    <row r="3" spans="2:29" ht="9" customHeight="1" x14ac:dyDescent="0.25">
      <c r="B3" s="3"/>
      <c r="AC3" s="2" t="s">
        <v>8</v>
      </c>
    </row>
    <row r="4" spans="2:29" ht="55.05" customHeight="1" x14ac:dyDescent="0.3">
      <c r="B4" s="510" t="s">
        <v>204</v>
      </c>
      <c r="C4" s="511"/>
      <c r="D4" s="511"/>
      <c r="E4" s="511"/>
      <c r="F4" s="511"/>
      <c r="G4" s="511"/>
      <c r="H4" s="511"/>
    </row>
    <row r="5" spans="2:29" ht="9" customHeight="1" thickBot="1" x14ac:dyDescent="0.35">
      <c r="B5" s="4"/>
      <c r="C5" s="4"/>
      <c r="D5" s="4"/>
      <c r="E5" s="4"/>
      <c r="F5" s="4"/>
      <c r="G5" s="4"/>
      <c r="H5" s="4"/>
    </row>
    <row r="6" spans="2:29" ht="14.95" customHeight="1" x14ac:dyDescent="0.2">
      <c r="B6" s="5" t="s">
        <v>181</v>
      </c>
      <c r="C6" s="513" t="s">
        <v>11</v>
      </c>
      <c r="D6" s="514"/>
      <c r="E6" s="513" t="s">
        <v>12</v>
      </c>
      <c r="F6" s="515"/>
      <c r="G6" s="514"/>
      <c r="H6" s="5" t="s">
        <v>205</v>
      </c>
    </row>
    <row r="7" spans="2:29" ht="25.5" customHeight="1" thickBot="1" x14ac:dyDescent="0.25">
      <c r="B7" s="303" t="str">
        <f>IF('Form 1'!B7=0," ",'Form 1'!B7)</f>
        <v/>
      </c>
      <c r="C7" s="529" t="str">
        <f>IF('Form 1'!D7=0," ",'Form 1'!D7)</f>
        <v/>
      </c>
      <c r="D7" s="530" t="str">
        <f>IF('Form 1'!D7=0," ",'Form 1'!D7)</f>
        <v/>
      </c>
      <c r="E7" s="529" t="str">
        <f>IF('Form 1'!E7=0," ",'Form 1'!E7)</f>
        <v/>
      </c>
      <c r="F7" s="531"/>
      <c r="G7" s="530"/>
      <c r="H7" s="303" t="str">
        <f>IF('Form 1'!G7=0," ",'Form 1'!G7)</f>
        <v/>
      </c>
    </row>
    <row r="8" spans="2:29" ht="37.549999999999997" customHeight="1" x14ac:dyDescent="0.2">
      <c r="B8" s="6" t="s">
        <v>13</v>
      </c>
      <c r="C8" s="7" t="s">
        <v>14</v>
      </c>
      <c r="D8" s="6" t="s">
        <v>5</v>
      </c>
      <c r="E8" s="500" t="s">
        <v>15</v>
      </c>
      <c r="F8" s="501"/>
      <c r="G8" s="306" t="s">
        <v>182</v>
      </c>
      <c r="H8" s="6" t="s">
        <v>180</v>
      </c>
    </row>
    <row r="9" spans="2:29" x14ac:dyDescent="0.2">
      <c r="B9" s="304"/>
      <c r="C9" s="305"/>
      <c r="D9" s="305"/>
      <c r="E9" s="506"/>
      <c r="F9" s="507"/>
      <c r="G9" s="305"/>
      <c r="H9" s="305"/>
    </row>
    <row r="10" spans="2:29" x14ac:dyDescent="0.2">
      <c r="B10" s="304"/>
      <c r="C10" s="305"/>
      <c r="D10" s="305"/>
      <c r="E10" s="504"/>
      <c r="F10" s="505"/>
      <c r="G10" s="305"/>
      <c r="H10" s="305"/>
    </row>
    <row r="11" spans="2:29" x14ac:dyDescent="0.2">
      <c r="B11" s="304"/>
      <c r="C11" s="305"/>
      <c r="D11" s="305"/>
      <c r="E11" s="504"/>
      <c r="F11" s="505"/>
      <c r="G11" s="305"/>
      <c r="H11" s="305"/>
    </row>
    <row r="12" spans="2:29" x14ac:dyDescent="0.2">
      <c r="B12" s="304"/>
      <c r="C12" s="305"/>
      <c r="D12" s="305"/>
      <c r="E12" s="504"/>
      <c r="F12" s="505"/>
      <c r="G12" s="305"/>
      <c r="H12" s="305"/>
    </row>
    <row r="13" spans="2:29" x14ac:dyDescent="0.2">
      <c r="B13" s="304"/>
      <c r="C13" s="305"/>
      <c r="D13" s="305"/>
      <c r="E13" s="504"/>
      <c r="F13" s="505"/>
      <c r="G13" s="305"/>
      <c r="H13" s="305"/>
    </row>
    <row r="14" spans="2:29" ht="13.6" thickBot="1" x14ac:dyDescent="0.25">
      <c r="B14" s="325"/>
      <c r="C14" s="309"/>
      <c r="D14" s="309"/>
      <c r="E14" s="502"/>
      <c r="F14" s="503"/>
      <c r="G14" s="309"/>
      <c r="H14" s="309"/>
    </row>
    <row r="15" spans="2:29" ht="13.6" thickBot="1" x14ac:dyDescent="0.25">
      <c r="B15" s="323" t="s">
        <v>16</v>
      </c>
      <c r="C15" s="324"/>
      <c r="D15" s="324"/>
      <c r="E15" s="516"/>
      <c r="F15" s="517"/>
      <c r="G15" s="324"/>
      <c r="H15" s="324"/>
    </row>
    <row r="16" spans="2:29" x14ac:dyDescent="0.2">
      <c r="B16" s="304"/>
      <c r="C16" s="305"/>
      <c r="D16" s="305"/>
      <c r="E16" s="518"/>
      <c r="F16" s="519"/>
      <c r="G16" s="305"/>
      <c r="H16" s="305"/>
    </row>
    <row r="17" spans="2:8" x14ac:dyDescent="0.2">
      <c r="B17" s="304"/>
      <c r="C17" s="305"/>
      <c r="D17" s="305"/>
      <c r="E17" s="504"/>
      <c r="F17" s="505"/>
      <c r="G17" s="305"/>
      <c r="H17" s="305"/>
    </row>
    <row r="18" spans="2:8" x14ac:dyDescent="0.2">
      <c r="B18" s="304"/>
      <c r="C18" s="305"/>
      <c r="D18" s="305"/>
      <c r="E18" s="504"/>
      <c r="F18" s="505"/>
      <c r="G18" s="305"/>
      <c r="H18" s="305"/>
    </row>
    <row r="19" spans="2:8" x14ac:dyDescent="0.2">
      <c r="B19" s="304"/>
      <c r="C19" s="305"/>
      <c r="D19" s="305"/>
      <c r="E19" s="504"/>
      <c r="F19" s="505"/>
      <c r="G19" s="305"/>
      <c r="H19" s="305"/>
    </row>
    <row r="20" spans="2:8" ht="13.6" thickBot="1" x14ac:dyDescent="0.25">
      <c r="B20" s="307"/>
      <c r="C20" s="308"/>
      <c r="D20" s="308"/>
      <c r="E20" s="502"/>
      <c r="F20" s="503"/>
      <c r="G20" s="305"/>
      <c r="H20" s="308"/>
    </row>
    <row r="21" spans="2:8" ht="22.45" thickBot="1" x14ac:dyDescent="0.25">
      <c r="B21" s="8" t="s">
        <v>17</v>
      </c>
      <c r="C21" s="523" t="s">
        <v>18</v>
      </c>
      <c r="D21" s="524"/>
      <c r="E21" s="524"/>
      <c r="F21" s="524"/>
      <c r="G21" s="524"/>
      <c r="H21" s="525"/>
    </row>
    <row r="22" spans="2:8" x14ac:dyDescent="0.2">
      <c r="B22" s="304"/>
      <c r="C22" s="518"/>
      <c r="D22" s="535"/>
      <c r="E22" s="535"/>
      <c r="F22" s="535"/>
      <c r="G22" s="535"/>
      <c r="H22" s="519"/>
    </row>
    <row r="23" spans="2:8" x14ac:dyDescent="0.2">
      <c r="B23" s="304"/>
      <c r="C23" s="504"/>
      <c r="D23" s="536"/>
      <c r="E23" s="536"/>
      <c r="F23" s="536"/>
      <c r="G23" s="536"/>
      <c r="H23" s="505"/>
    </row>
    <row r="24" spans="2:8" x14ac:dyDescent="0.2">
      <c r="B24" s="304"/>
      <c r="C24" s="504"/>
      <c r="D24" s="536"/>
      <c r="E24" s="536"/>
      <c r="F24" s="536"/>
      <c r="G24" s="536"/>
      <c r="H24" s="505"/>
    </row>
    <row r="25" spans="2:8" x14ac:dyDescent="0.2">
      <c r="B25" s="304"/>
      <c r="C25" s="504"/>
      <c r="D25" s="536"/>
      <c r="E25" s="536"/>
      <c r="F25" s="536"/>
      <c r="G25" s="536"/>
      <c r="H25" s="505"/>
    </row>
    <row r="26" spans="2:8" ht="13.6" thickBot="1" x14ac:dyDescent="0.25">
      <c r="B26" s="307"/>
      <c r="C26" s="502"/>
      <c r="D26" s="537"/>
      <c r="E26" s="537"/>
      <c r="F26" s="537"/>
      <c r="G26" s="537"/>
      <c r="H26" s="503"/>
    </row>
    <row r="27" spans="2:8" x14ac:dyDescent="0.2">
      <c r="B27" s="513" t="s">
        <v>19</v>
      </c>
      <c r="C27" s="515"/>
      <c r="D27" s="515"/>
      <c r="E27" s="515"/>
      <c r="F27" s="515"/>
      <c r="G27" s="515"/>
      <c r="H27" s="514"/>
    </row>
    <row r="28" spans="2:8" ht="13.6" thickBot="1" x14ac:dyDescent="0.25">
      <c r="B28" s="532"/>
      <c r="C28" s="533"/>
      <c r="D28" s="533"/>
      <c r="E28" s="533"/>
      <c r="F28" s="533"/>
      <c r="G28" s="533"/>
      <c r="H28" s="534"/>
    </row>
    <row r="29" spans="2:8" ht="14.95" customHeight="1" x14ac:dyDescent="0.2">
      <c r="B29" s="513" t="s">
        <v>183</v>
      </c>
      <c r="C29" s="515"/>
      <c r="D29" s="515"/>
      <c r="E29" s="514"/>
      <c r="F29" s="513" t="s">
        <v>9</v>
      </c>
      <c r="G29" s="515"/>
      <c r="H29" s="514"/>
    </row>
    <row r="30" spans="2:8" ht="25.5" customHeight="1" thickBot="1" x14ac:dyDescent="0.25">
      <c r="B30" s="520"/>
      <c r="C30" s="521"/>
      <c r="D30" s="521"/>
      <c r="E30" s="522"/>
      <c r="F30" s="520"/>
      <c r="G30" s="521"/>
      <c r="H30" s="522"/>
    </row>
    <row r="31" spans="2:8" ht="25.5" customHeight="1" x14ac:dyDescent="0.2">
      <c r="B31" s="538" t="s">
        <v>102</v>
      </c>
      <c r="C31" s="539"/>
      <c r="D31" s="539"/>
      <c r="E31" s="540"/>
      <c r="F31" s="538" t="str">
        <f>'Form 1'!F32:H32</f>
        <v>Export Classification:</v>
      </c>
      <c r="G31" s="539"/>
      <c r="H31" s="541"/>
    </row>
    <row r="32" spans="2:8" s="262" customFormat="1" ht="25.5" customHeight="1" thickBot="1" x14ac:dyDescent="0.25">
      <c r="B32" s="526" t="str">
        <f>'Form 0'!B63</f>
        <v>Select from drop down list</v>
      </c>
      <c r="C32" s="527"/>
      <c r="D32" s="527"/>
      <c r="E32" s="527"/>
      <c r="F32" s="527" t="str">
        <f>'Form 0'!F63</f>
        <v>Select from drop down list</v>
      </c>
      <c r="G32" s="527"/>
      <c r="H32" s="528"/>
    </row>
    <row r="33" spans="2:8" x14ac:dyDescent="0.2">
      <c r="B33" s="9"/>
      <c r="C33" s="9"/>
      <c r="D33" s="9"/>
      <c r="E33" s="9"/>
      <c r="F33" s="9"/>
      <c r="G33" s="9"/>
      <c r="H33" s="9"/>
    </row>
    <row r="34" spans="2:8" ht="39.75" customHeight="1" thickBot="1" x14ac:dyDescent="0.25">
      <c r="B34" s="508" t="s">
        <v>273</v>
      </c>
      <c r="C34" s="509"/>
      <c r="D34" s="509"/>
      <c r="E34" s="509"/>
      <c r="F34" s="509"/>
      <c r="G34" s="509"/>
      <c r="H34" s="509"/>
    </row>
    <row r="35" spans="2:8" ht="13.6" thickTop="1" x14ac:dyDescent="0.2"/>
  </sheetData>
  <sheetProtection formatCells="0" insertRows="0"/>
  <mergeCells count="39">
    <mergeCell ref="B32:E32"/>
    <mergeCell ref="F32:H32"/>
    <mergeCell ref="C7:D7"/>
    <mergeCell ref="E7:G7"/>
    <mergeCell ref="B28:H28"/>
    <mergeCell ref="B29:E29"/>
    <mergeCell ref="F29:H29"/>
    <mergeCell ref="C22:H22"/>
    <mergeCell ref="C23:H23"/>
    <mergeCell ref="C24:H24"/>
    <mergeCell ref="C25:H25"/>
    <mergeCell ref="C26:H26"/>
    <mergeCell ref="B31:E31"/>
    <mergeCell ref="F31:H31"/>
    <mergeCell ref="E19:F19"/>
    <mergeCell ref="E20:F20"/>
    <mergeCell ref="B34:H34"/>
    <mergeCell ref="B4:H4"/>
    <mergeCell ref="B1:B2"/>
    <mergeCell ref="H1:H2"/>
    <mergeCell ref="C1:G1"/>
    <mergeCell ref="C2:G2"/>
    <mergeCell ref="C6:D6"/>
    <mergeCell ref="E6:G6"/>
    <mergeCell ref="B27:H27"/>
    <mergeCell ref="E15:F15"/>
    <mergeCell ref="E16:F16"/>
    <mergeCell ref="E17:F17"/>
    <mergeCell ref="E18:F18"/>
    <mergeCell ref="B30:E30"/>
    <mergeCell ref="F30:H30"/>
    <mergeCell ref="C21:H21"/>
    <mergeCell ref="E8:F8"/>
    <mergeCell ref="E14:F14"/>
    <mergeCell ref="E11:F11"/>
    <mergeCell ref="E9:F9"/>
    <mergeCell ref="E10:F10"/>
    <mergeCell ref="E13:F13"/>
    <mergeCell ref="E12:F12"/>
  </mergeCells>
  <phoneticPr fontId="4" type="noConversion"/>
  <dataValidations count="1">
    <dataValidation type="list" allowBlank="1" showInputMessage="1" showErrorMessage="1" sqref="G9:G14 G16:G20">
      <formula1>$AC$1:$AC$3</formula1>
    </dataValidation>
  </dataValidations>
  <printOptions horizontalCentered="1" verticalCentered="1"/>
  <pageMargins left="0" right="0" top="0" bottom="0" header="0" footer="0"/>
  <pageSetup paperSize="9" scale="90" orientation="landscape" r:id="rId1"/>
  <headerFooter alignWithMargins="0"/>
  <ignoredErrors>
    <ignoredError sqref="F31" unlockedFormula="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8">
    <tabColor theme="6" tint="0.39997558519241921"/>
  </sheetPr>
  <dimension ref="A1:I34"/>
  <sheetViews>
    <sheetView showGridLines="0" view="pageBreakPreview" zoomScaleNormal="75" zoomScaleSheetLayoutView="100" workbookViewId="0">
      <selection activeCell="B16" sqref="B16"/>
    </sheetView>
  </sheetViews>
  <sheetFormatPr baseColWidth="10" defaultColWidth="11.375" defaultRowHeight="12.9" x14ac:dyDescent="0.2"/>
  <cols>
    <col min="1" max="1" width="5.75" style="14" customWidth="1"/>
    <col min="2" max="2" width="20.875" style="14" customWidth="1"/>
    <col min="3" max="3" width="15.625" style="14" customWidth="1"/>
    <col min="4" max="4" width="23" style="14" customWidth="1"/>
    <col min="5" max="6" width="22.75" style="14" customWidth="1"/>
    <col min="7" max="7" width="11.375" style="14"/>
    <col min="8" max="8" width="13.75" style="14" customWidth="1"/>
    <col min="9" max="9" width="26.875" style="14" customWidth="1"/>
    <col min="10" max="16384" width="11.375" style="14"/>
  </cols>
  <sheetData>
    <row r="1" spans="1:9" ht="24.8" customHeight="1" x14ac:dyDescent="0.2">
      <c r="B1" s="567"/>
      <c r="C1" s="561" t="s">
        <v>1</v>
      </c>
      <c r="D1" s="562"/>
      <c r="E1" s="562"/>
      <c r="F1" s="562"/>
      <c r="G1" s="562"/>
      <c r="H1" s="562"/>
      <c r="I1" s="378" t="str">
        <f>'Form 0'!H1</f>
        <v>SM F06   
Issue 08</v>
      </c>
    </row>
    <row r="2" spans="1:9" ht="24.8" customHeight="1" x14ac:dyDescent="0.2">
      <c r="B2" s="568"/>
      <c r="C2" s="563" t="s">
        <v>20</v>
      </c>
      <c r="D2" s="564"/>
      <c r="E2" s="564"/>
      <c r="F2" s="564"/>
      <c r="G2" s="564"/>
      <c r="H2" s="564"/>
      <c r="I2" s="378"/>
    </row>
    <row r="3" spans="1:9" ht="9" customHeight="1" x14ac:dyDescent="0.2">
      <c r="B3" s="15"/>
    </row>
    <row r="4" spans="1:9" ht="55.05" customHeight="1" x14ac:dyDescent="0.2">
      <c r="B4" s="442" t="s">
        <v>195</v>
      </c>
      <c r="C4" s="442"/>
      <c r="D4" s="442"/>
      <c r="E4" s="442"/>
      <c r="F4" s="442"/>
      <c r="G4" s="442"/>
      <c r="H4" s="442"/>
      <c r="I4" s="442"/>
    </row>
    <row r="5" spans="1:9" ht="9" customHeight="1" thickBot="1" x14ac:dyDescent="0.25">
      <c r="B5" s="16"/>
      <c r="C5" s="16"/>
      <c r="D5" s="16"/>
      <c r="E5" s="16"/>
      <c r="F5" s="16"/>
      <c r="G5" s="16"/>
    </row>
    <row r="6" spans="1:9" ht="12.75" customHeight="1" x14ac:dyDescent="0.2">
      <c r="B6" s="341" t="s">
        <v>44</v>
      </c>
      <c r="C6" s="515"/>
      <c r="D6" s="514"/>
      <c r="E6" s="341" t="s">
        <v>11</v>
      </c>
      <c r="F6" s="550"/>
      <c r="G6" s="341" t="s">
        <v>188</v>
      </c>
      <c r="H6" s="515"/>
      <c r="I6" s="17" t="s">
        <v>45</v>
      </c>
    </row>
    <row r="7" spans="1:9" ht="22.6" customHeight="1" thickBot="1" x14ac:dyDescent="0.25">
      <c r="B7" s="529" t="str">
        <f>IF('Form 1'!B7=0," ",'Form 1'!B7)</f>
        <v/>
      </c>
      <c r="C7" s="531" t="str">
        <f>IF('Form 1'!C7=0," ",'Form 1'!C7)</f>
        <v xml:space="preserve"> </v>
      </c>
      <c r="D7" s="530" t="str">
        <f>IF('Form 1'!D7=0," ",'Form 1'!D7)</f>
        <v/>
      </c>
      <c r="E7" s="529" t="str">
        <f>IF('Form 1'!D7=0," ",'Form 1'!D7)</f>
        <v/>
      </c>
      <c r="F7" s="553"/>
      <c r="G7" s="529" t="str">
        <f>IF('Form 1'!E7=0," ",'Form 1'!E7)</f>
        <v/>
      </c>
      <c r="H7" s="531"/>
      <c r="I7" s="316" t="str">
        <f>IF('Form 1'!G7=0," ",'Form 1'!G7)</f>
        <v/>
      </c>
    </row>
    <row r="8" spans="1:9" ht="26.35" customHeight="1" thickBot="1" x14ac:dyDescent="0.25">
      <c r="B8" s="18" t="s">
        <v>46</v>
      </c>
      <c r="C8" s="577" t="str">
        <f>IF('Form 1'!B9=0, " ",'Form 1'!B9)</f>
        <v/>
      </c>
      <c r="D8" s="578"/>
      <c r="E8" s="53" t="s">
        <v>24</v>
      </c>
      <c r="F8" s="317" t="str">
        <f>IF('Form 1'!D9=0," ",'Form 1'!D9)</f>
        <v/>
      </c>
      <c r="G8" s="579" t="s">
        <v>25</v>
      </c>
      <c r="H8" s="580"/>
      <c r="I8" s="317" t="str">
        <f>IF('Form 1'!E9=0," ",'Form 1'!E9)</f>
        <v/>
      </c>
    </row>
    <row r="9" spans="1:9" ht="26.35" customHeight="1" thickBot="1" x14ac:dyDescent="0.25">
      <c r="B9" s="19" t="s">
        <v>47</v>
      </c>
      <c r="C9" s="582" t="str">
        <f>IF('Form 1'!D11=0, " ",'Form 1'!D11)</f>
        <v/>
      </c>
      <c r="D9" s="583"/>
      <c r="E9" s="19" t="s">
        <v>48</v>
      </c>
      <c r="F9" s="317" t="str">
        <f>IF('Form 1'!E11=0," ",'Form 1'!E11)</f>
        <v/>
      </c>
      <c r="G9" s="572" t="s">
        <v>186</v>
      </c>
      <c r="H9" s="573"/>
      <c r="I9" s="317" t="str">
        <f>IF('Form 0'!H11=0,"",'Form 0'!H11)</f>
        <v/>
      </c>
    </row>
    <row r="10" spans="1:9" ht="23.95" customHeight="1" thickTop="1" thickBot="1" x14ac:dyDescent="0.25">
      <c r="B10" s="569" t="s">
        <v>49</v>
      </c>
      <c r="C10" s="570"/>
      <c r="D10" s="571"/>
      <c r="E10" s="569" t="s">
        <v>50</v>
      </c>
      <c r="F10" s="574"/>
      <c r="G10" s="574"/>
      <c r="H10" s="574"/>
      <c r="I10" s="571"/>
    </row>
    <row r="11" spans="1:9" ht="45" customHeight="1" x14ac:dyDescent="0.2">
      <c r="A11" s="20"/>
      <c r="B11" s="306" t="s">
        <v>207</v>
      </c>
      <c r="C11" s="306" t="s">
        <v>208</v>
      </c>
      <c r="D11" s="306" t="s">
        <v>185</v>
      </c>
      <c r="E11" s="306" t="s">
        <v>192</v>
      </c>
      <c r="F11" s="306" t="s">
        <v>190</v>
      </c>
      <c r="G11" s="565" t="s">
        <v>189</v>
      </c>
      <c r="H11" s="566"/>
      <c r="I11" s="310" t="s">
        <v>174</v>
      </c>
    </row>
    <row r="12" spans="1:9" ht="23.3" customHeight="1" x14ac:dyDescent="0.2">
      <c r="B12" s="144">
        <v>1</v>
      </c>
      <c r="C12" s="311"/>
      <c r="D12" s="311"/>
      <c r="E12" s="312"/>
      <c r="F12" s="312"/>
      <c r="G12" s="584"/>
      <c r="H12" s="584"/>
      <c r="I12" s="21"/>
    </row>
    <row r="13" spans="1:9" ht="22.6" customHeight="1" x14ac:dyDescent="0.2">
      <c r="B13" s="144">
        <v>2</v>
      </c>
      <c r="C13" s="311"/>
      <c r="D13" s="311"/>
      <c r="E13" s="313"/>
      <c r="F13" s="313"/>
      <c r="G13" s="545"/>
      <c r="H13" s="545"/>
      <c r="I13" s="27"/>
    </row>
    <row r="14" spans="1:9" ht="22.6" customHeight="1" x14ac:dyDescent="0.2">
      <c r="B14" s="144">
        <v>3</v>
      </c>
      <c r="C14" s="311"/>
      <c r="D14" s="311"/>
      <c r="E14" s="313"/>
      <c r="F14" s="313"/>
      <c r="G14" s="545"/>
      <c r="H14" s="545"/>
      <c r="I14" s="27"/>
    </row>
    <row r="15" spans="1:9" ht="22.6" customHeight="1" x14ac:dyDescent="0.2">
      <c r="B15" s="144">
        <v>4</v>
      </c>
      <c r="C15" s="311"/>
      <c r="D15" s="311"/>
      <c r="E15" s="313"/>
      <c r="F15" s="313"/>
      <c r="G15" s="545"/>
      <c r="H15" s="545"/>
      <c r="I15" s="27"/>
    </row>
    <row r="16" spans="1:9" ht="22.6" customHeight="1" x14ac:dyDescent="0.2">
      <c r="B16" s="144">
        <v>5</v>
      </c>
      <c r="C16" s="311"/>
      <c r="D16" s="311"/>
      <c r="E16" s="313"/>
      <c r="F16" s="313"/>
      <c r="G16" s="545"/>
      <c r="H16" s="545"/>
      <c r="I16" s="27"/>
    </row>
    <row r="17" spans="2:9" ht="22.6" customHeight="1" x14ac:dyDescent="0.2">
      <c r="B17" s="144">
        <v>6</v>
      </c>
      <c r="C17" s="311"/>
      <c r="D17" s="311"/>
      <c r="E17" s="313"/>
      <c r="F17" s="313"/>
      <c r="G17" s="545"/>
      <c r="H17" s="545"/>
      <c r="I17" s="27"/>
    </row>
    <row r="18" spans="2:9" ht="22.6" customHeight="1" x14ac:dyDescent="0.2">
      <c r="B18" s="144">
        <v>7</v>
      </c>
      <c r="C18" s="311"/>
      <c r="D18" s="311"/>
      <c r="E18" s="313"/>
      <c r="F18" s="313"/>
      <c r="G18" s="545"/>
      <c r="H18" s="545"/>
      <c r="I18" s="27"/>
    </row>
    <row r="19" spans="2:9" ht="22.6" customHeight="1" x14ac:dyDescent="0.2">
      <c r="B19" s="144">
        <v>8</v>
      </c>
      <c r="C19" s="311"/>
      <c r="D19" s="311"/>
      <c r="E19" s="313"/>
      <c r="F19" s="313"/>
      <c r="G19" s="545"/>
      <c r="H19" s="545"/>
      <c r="I19" s="27"/>
    </row>
    <row r="20" spans="2:9" ht="22.6" customHeight="1" x14ac:dyDescent="0.2">
      <c r="B20" s="144">
        <v>9</v>
      </c>
      <c r="C20" s="311"/>
      <c r="D20" s="311"/>
      <c r="E20" s="313"/>
      <c r="F20" s="313"/>
      <c r="G20" s="545"/>
      <c r="H20" s="545"/>
      <c r="I20" s="27"/>
    </row>
    <row r="21" spans="2:9" ht="22.6" customHeight="1" x14ac:dyDescent="0.2">
      <c r="B21" s="144">
        <v>10</v>
      </c>
      <c r="C21" s="311"/>
      <c r="D21" s="311"/>
      <c r="E21" s="313"/>
      <c r="F21" s="313"/>
      <c r="G21" s="545"/>
      <c r="H21" s="545"/>
      <c r="I21" s="27"/>
    </row>
    <row r="22" spans="2:9" ht="22.6" customHeight="1" x14ac:dyDescent="0.2">
      <c r="B22" s="144">
        <v>11</v>
      </c>
      <c r="C22" s="311"/>
      <c r="D22" s="311"/>
      <c r="E22" s="313"/>
      <c r="F22" s="313"/>
      <c r="G22" s="545"/>
      <c r="H22" s="545"/>
      <c r="I22" s="27"/>
    </row>
    <row r="23" spans="2:9" ht="22.6" customHeight="1" x14ac:dyDescent="0.2">
      <c r="B23" s="144">
        <v>12</v>
      </c>
      <c r="C23" s="311"/>
      <c r="D23" s="311"/>
      <c r="E23" s="313"/>
      <c r="F23" s="313"/>
      <c r="G23" s="545"/>
      <c r="H23" s="545"/>
      <c r="I23" s="27"/>
    </row>
    <row r="24" spans="2:9" ht="22.6" customHeight="1" x14ac:dyDescent="0.2">
      <c r="B24" s="144">
        <v>13</v>
      </c>
      <c r="C24" s="311"/>
      <c r="D24" s="311"/>
      <c r="E24" s="313"/>
      <c r="F24" s="313"/>
      <c r="G24" s="545"/>
      <c r="H24" s="545"/>
      <c r="I24" s="27"/>
    </row>
    <row r="25" spans="2:9" ht="22.6" customHeight="1" x14ac:dyDescent="0.2">
      <c r="B25" s="144">
        <v>14</v>
      </c>
      <c r="C25" s="311"/>
      <c r="D25" s="311"/>
      <c r="E25" s="313"/>
      <c r="F25" s="313"/>
      <c r="G25" s="545"/>
      <c r="H25" s="545"/>
      <c r="I25" s="27"/>
    </row>
    <row r="26" spans="2:9" ht="22.6" customHeight="1" thickBot="1" x14ac:dyDescent="0.25">
      <c r="B26" s="144">
        <v>15</v>
      </c>
      <c r="C26" s="311"/>
      <c r="D26" s="311"/>
      <c r="E26" s="314"/>
      <c r="F26" s="314"/>
      <c r="G26" s="585"/>
      <c r="H26" s="585"/>
      <c r="I26" s="27"/>
    </row>
    <row r="27" spans="2:9" ht="23.95" customHeight="1" thickBot="1" x14ac:dyDescent="0.25">
      <c r="B27" s="546" t="s">
        <v>10</v>
      </c>
      <c r="C27" s="547"/>
      <c r="D27" s="547"/>
      <c r="E27" s="547"/>
      <c r="F27" s="548"/>
      <c r="G27" s="548"/>
      <c r="H27" s="548"/>
      <c r="I27" s="549"/>
    </row>
    <row r="28" spans="2:9" ht="14.95" customHeight="1" x14ac:dyDescent="0.2">
      <c r="B28" s="513" t="s">
        <v>193</v>
      </c>
      <c r="C28" s="515"/>
      <c r="D28" s="515"/>
      <c r="E28" s="515"/>
      <c r="F28" s="515"/>
      <c r="G28" s="550"/>
      <c r="H28" s="513" t="s">
        <v>206</v>
      </c>
      <c r="I28" s="514"/>
    </row>
    <row r="29" spans="2:9" ht="26.35" customHeight="1" thickBot="1" x14ac:dyDescent="0.25">
      <c r="B29" s="551"/>
      <c r="C29" s="552"/>
      <c r="D29" s="552"/>
      <c r="E29" s="552"/>
      <c r="F29" s="552"/>
      <c r="G29" s="553"/>
      <c r="H29" s="551"/>
      <c r="I29" s="581"/>
    </row>
    <row r="30" spans="2:9" ht="26.35" customHeight="1" x14ac:dyDescent="0.2">
      <c r="B30" s="554" t="s">
        <v>102</v>
      </c>
      <c r="C30" s="555"/>
      <c r="D30" s="556"/>
      <c r="E30" s="557" t="str">
        <f>'Form 0'!B63</f>
        <v>Select from drop down list</v>
      </c>
      <c r="F30" s="558"/>
      <c r="G30" s="559"/>
      <c r="H30" s="559"/>
      <c r="I30" s="560"/>
    </row>
    <row r="31" spans="2:9" ht="26.35" customHeight="1" thickBot="1" x14ac:dyDescent="0.25">
      <c r="B31" s="542" t="s">
        <v>101</v>
      </c>
      <c r="C31" s="543"/>
      <c r="D31" s="544"/>
      <c r="E31" s="586" t="str">
        <f>'Form 0'!F63</f>
        <v>Select from drop down list</v>
      </c>
      <c r="F31" s="586"/>
      <c r="G31" s="587"/>
      <c r="H31" s="587"/>
      <c r="I31" s="588"/>
    </row>
    <row r="32" spans="2:9" s="1" customFormat="1" ht="13.6" x14ac:dyDescent="0.2">
      <c r="B32" s="22" t="s">
        <v>51</v>
      </c>
      <c r="C32" s="9"/>
      <c r="D32" s="9"/>
      <c r="E32" s="9"/>
      <c r="F32" s="9"/>
      <c r="G32" s="9"/>
    </row>
    <row r="33" spans="2:9" ht="13.6" customHeight="1" x14ac:dyDescent="0.2">
      <c r="B33" s="575" t="s">
        <v>273</v>
      </c>
      <c r="C33" s="576"/>
      <c r="D33" s="576"/>
      <c r="E33" s="576"/>
      <c r="F33" s="576"/>
      <c r="G33" s="576"/>
      <c r="H33" s="576"/>
      <c r="I33" s="576"/>
    </row>
    <row r="34" spans="2:9" ht="38.25" customHeight="1" x14ac:dyDescent="0.2">
      <c r="B34" s="487"/>
      <c r="C34" s="487"/>
      <c r="D34" s="487"/>
      <c r="E34" s="487"/>
      <c r="F34" s="487"/>
      <c r="G34" s="487"/>
      <c r="H34" s="487"/>
      <c r="I34" s="487"/>
    </row>
  </sheetData>
  <sheetProtection formatCells="0" formatRows="0" insertRows="0"/>
  <mergeCells count="43">
    <mergeCell ref="B33:I34"/>
    <mergeCell ref="C8:D8"/>
    <mergeCell ref="G8:H8"/>
    <mergeCell ref="H29:I29"/>
    <mergeCell ref="C9:D9"/>
    <mergeCell ref="G17:H17"/>
    <mergeCell ref="G19:H19"/>
    <mergeCell ref="G14:H14"/>
    <mergeCell ref="G15:H15"/>
    <mergeCell ref="G12:H12"/>
    <mergeCell ref="G13:H13"/>
    <mergeCell ref="G16:H16"/>
    <mergeCell ref="G26:H26"/>
    <mergeCell ref="G21:H21"/>
    <mergeCell ref="G22:H22"/>
    <mergeCell ref="E31:I31"/>
    <mergeCell ref="C1:H1"/>
    <mergeCell ref="C2:H2"/>
    <mergeCell ref="G11:H11"/>
    <mergeCell ref="B4:I4"/>
    <mergeCell ref="B1:B2"/>
    <mergeCell ref="I1:I2"/>
    <mergeCell ref="B10:D10"/>
    <mergeCell ref="B6:D6"/>
    <mergeCell ref="G9:H9"/>
    <mergeCell ref="B7:D7"/>
    <mergeCell ref="G6:H6"/>
    <mergeCell ref="G7:H7"/>
    <mergeCell ref="E10:I10"/>
    <mergeCell ref="E6:F6"/>
    <mergeCell ref="E7:F7"/>
    <mergeCell ref="B31:D31"/>
    <mergeCell ref="G18:H18"/>
    <mergeCell ref="G20:H20"/>
    <mergeCell ref="B27:I27"/>
    <mergeCell ref="B28:G28"/>
    <mergeCell ref="H28:I28"/>
    <mergeCell ref="G25:H25"/>
    <mergeCell ref="B29:G29"/>
    <mergeCell ref="B30:D30"/>
    <mergeCell ref="E30:I30"/>
    <mergeCell ref="G23:H23"/>
    <mergeCell ref="G24:H24"/>
  </mergeCells>
  <phoneticPr fontId="4" type="noConversion"/>
  <printOptions horizontalCentered="1" verticalCentered="1"/>
  <pageMargins left="0" right="0" top="0" bottom="0" header="0" footer="0"/>
  <pageSetup paperSize="9" scale="73"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9">
    <tabColor theme="6" tint="0.79998168889431442"/>
    <pageSetUpPr fitToPage="1"/>
  </sheetPr>
  <dimension ref="A1:I34"/>
  <sheetViews>
    <sheetView showGridLines="0" view="pageBreakPreview" zoomScale="115" zoomScaleNormal="75" zoomScaleSheetLayoutView="115" workbookViewId="0">
      <selection activeCell="C12" sqref="C12"/>
    </sheetView>
  </sheetViews>
  <sheetFormatPr baseColWidth="10" defaultColWidth="11.375" defaultRowHeight="12.9" x14ac:dyDescent="0.2"/>
  <cols>
    <col min="1" max="1" width="5.75" style="14" customWidth="1"/>
    <col min="2" max="2" width="20.875" style="14" customWidth="1"/>
    <col min="3" max="3" width="15.625" style="14" customWidth="1"/>
    <col min="4" max="4" width="23" style="14" customWidth="1"/>
    <col min="5" max="6" width="22.75" style="14" customWidth="1"/>
    <col min="7" max="7" width="11.375" style="14"/>
    <col min="8" max="8" width="13.75" style="14" customWidth="1"/>
    <col min="9" max="9" width="26.875" style="14" customWidth="1"/>
    <col min="10" max="16384" width="11.375" style="14"/>
  </cols>
  <sheetData>
    <row r="1" spans="1:9" ht="24.8" customHeight="1" x14ac:dyDescent="0.2">
      <c r="B1" s="589"/>
      <c r="C1" s="561" t="s">
        <v>1</v>
      </c>
      <c r="D1" s="562"/>
      <c r="E1" s="562"/>
      <c r="F1" s="562"/>
      <c r="G1" s="562"/>
      <c r="H1" s="562"/>
      <c r="I1" s="378" t="str">
        <f>'Form 0'!H1</f>
        <v>SM F06   
Issue 08</v>
      </c>
    </row>
    <row r="2" spans="1:9" ht="24.8" customHeight="1" x14ac:dyDescent="0.2">
      <c r="B2" s="589"/>
      <c r="C2" s="563" t="s">
        <v>20</v>
      </c>
      <c r="D2" s="564"/>
      <c r="E2" s="564"/>
      <c r="F2" s="564"/>
      <c r="G2" s="564"/>
      <c r="H2" s="564"/>
      <c r="I2" s="378"/>
    </row>
    <row r="3" spans="1:9" ht="9" customHeight="1" x14ac:dyDescent="0.2">
      <c r="B3" s="15"/>
    </row>
    <row r="4" spans="1:9" ht="55.05" customHeight="1" x14ac:dyDescent="0.2">
      <c r="B4" s="442" t="s">
        <v>195</v>
      </c>
      <c r="C4" s="442"/>
      <c r="D4" s="442"/>
      <c r="E4" s="442"/>
      <c r="F4" s="442"/>
      <c r="G4" s="442"/>
      <c r="H4" s="442"/>
      <c r="I4" s="442"/>
    </row>
    <row r="5" spans="1:9" ht="9" customHeight="1" thickBot="1" x14ac:dyDescent="0.25">
      <c r="B5" s="16"/>
      <c r="C5" s="16"/>
      <c r="D5" s="16"/>
      <c r="E5" s="16"/>
      <c r="F5" s="16"/>
      <c r="G5" s="16"/>
    </row>
    <row r="6" spans="1:9" ht="12.75" customHeight="1" x14ac:dyDescent="0.2">
      <c r="B6" s="341" t="s">
        <v>44</v>
      </c>
      <c r="C6" s="515"/>
      <c r="D6" s="514"/>
      <c r="E6" s="341" t="s">
        <v>11</v>
      </c>
      <c r="F6" s="550"/>
      <c r="G6" s="341" t="s">
        <v>187</v>
      </c>
      <c r="H6" s="515"/>
      <c r="I6" s="17" t="s">
        <v>45</v>
      </c>
    </row>
    <row r="7" spans="1:9" ht="22.6" customHeight="1" thickBot="1" x14ac:dyDescent="0.25">
      <c r="B7" s="529" t="str">
        <f>IF('Form 1'!B7=0," ",'Form 1'!B7)</f>
        <v/>
      </c>
      <c r="C7" s="531" t="str">
        <f>IF('Form 1'!C7=0," ",'Form 1'!C7)</f>
        <v xml:space="preserve"> </v>
      </c>
      <c r="D7" s="530" t="str">
        <f>IF('Form 1'!D7=0," ",'Form 1'!D7)</f>
        <v/>
      </c>
      <c r="E7" s="529" t="str">
        <f>IF('Form 1'!D7=0," ",'Form 1'!D7)</f>
        <v/>
      </c>
      <c r="F7" s="553"/>
      <c r="G7" s="529" t="str">
        <f>IF('Form 1'!E7=0," ",'Form 1'!E7)</f>
        <v/>
      </c>
      <c r="H7" s="531"/>
      <c r="I7" s="316" t="str">
        <f>IF('Form 1'!G7=0," ",'Form 1'!G7)</f>
        <v/>
      </c>
    </row>
    <row r="8" spans="1:9" ht="26.35" customHeight="1" thickBot="1" x14ac:dyDescent="0.25">
      <c r="B8" s="18" t="s">
        <v>46</v>
      </c>
      <c r="C8" s="577" t="str">
        <f>IF('Form 1'!B9=0, " ",'Form 1'!B9)</f>
        <v/>
      </c>
      <c r="D8" s="578"/>
      <c r="E8" s="286" t="s">
        <v>24</v>
      </c>
      <c r="F8" s="317" t="str">
        <f>IF('Form 1'!D9=0," ",'Form 1'!D9)</f>
        <v/>
      </c>
      <c r="G8" s="579" t="s">
        <v>25</v>
      </c>
      <c r="H8" s="580"/>
      <c r="I8" s="317" t="str">
        <f>IF('Form 1'!E9=0," ",'Form 1'!E9)</f>
        <v/>
      </c>
    </row>
    <row r="9" spans="1:9" ht="26.35" customHeight="1" thickBot="1" x14ac:dyDescent="0.25">
      <c r="B9" s="285" t="s">
        <v>191</v>
      </c>
      <c r="C9" s="582" t="str">
        <f>IF('Form 1'!D11=0, " ",'Form 1'!D11)</f>
        <v/>
      </c>
      <c r="D9" s="583"/>
      <c r="E9" s="285" t="s">
        <v>269</v>
      </c>
      <c r="F9" s="317" t="str">
        <f>IF('Form 1'!E11=0," ",'Form 1'!E11)</f>
        <v/>
      </c>
      <c r="G9" s="572" t="s">
        <v>186</v>
      </c>
      <c r="H9" s="573"/>
      <c r="I9" s="317" t="str">
        <f>IF('Form 0'!H11=0,"",'Form 0'!H11)</f>
        <v/>
      </c>
    </row>
    <row r="10" spans="1:9" ht="23.95" customHeight="1" thickTop="1" thickBot="1" x14ac:dyDescent="0.25">
      <c r="B10" s="569" t="s">
        <v>49</v>
      </c>
      <c r="C10" s="570"/>
      <c r="D10" s="571"/>
      <c r="E10" s="569" t="s">
        <v>50</v>
      </c>
      <c r="F10" s="574"/>
      <c r="G10" s="574"/>
      <c r="H10" s="574"/>
      <c r="I10" s="571"/>
    </row>
    <row r="11" spans="1:9" ht="45" customHeight="1" x14ac:dyDescent="0.2">
      <c r="A11" s="20"/>
      <c r="B11" s="306" t="s">
        <v>209</v>
      </c>
      <c r="C11" s="306" t="s">
        <v>208</v>
      </c>
      <c r="D11" s="306" t="s">
        <v>185</v>
      </c>
      <c r="E11" s="306" t="s">
        <v>192</v>
      </c>
      <c r="F11" s="306" t="s">
        <v>190</v>
      </c>
      <c r="G11" s="565" t="s">
        <v>189</v>
      </c>
      <c r="H11" s="566"/>
      <c r="I11" s="310" t="s">
        <v>174</v>
      </c>
    </row>
    <row r="12" spans="1:9" ht="23.3" customHeight="1" x14ac:dyDescent="0.2">
      <c r="B12" s="144">
        <v>16</v>
      </c>
      <c r="C12" s="311"/>
      <c r="D12" s="311"/>
      <c r="E12" s="312"/>
      <c r="F12" s="312"/>
      <c r="G12" s="584"/>
      <c r="H12" s="584"/>
      <c r="I12" s="21"/>
    </row>
    <row r="13" spans="1:9" ht="22.6" customHeight="1" x14ac:dyDescent="0.2">
      <c r="B13" s="144">
        <v>17</v>
      </c>
      <c r="C13" s="311"/>
      <c r="D13" s="311"/>
      <c r="E13" s="313"/>
      <c r="F13" s="313"/>
      <c r="G13" s="545"/>
      <c r="H13" s="545"/>
      <c r="I13" s="27"/>
    </row>
    <row r="14" spans="1:9" ht="22.6" customHeight="1" x14ac:dyDescent="0.2">
      <c r="B14" s="144">
        <v>18</v>
      </c>
      <c r="C14" s="311"/>
      <c r="D14" s="311"/>
      <c r="E14" s="313"/>
      <c r="F14" s="313"/>
      <c r="G14" s="545"/>
      <c r="H14" s="545"/>
      <c r="I14" s="27"/>
    </row>
    <row r="15" spans="1:9" ht="22.6" customHeight="1" x14ac:dyDescent="0.2">
      <c r="B15" s="144">
        <v>19</v>
      </c>
      <c r="C15" s="311"/>
      <c r="D15" s="311"/>
      <c r="E15" s="313"/>
      <c r="F15" s="313"/>
      <c r="G15" s="545"/>
      <c r="H15" s="545"/>
      <c r="I15" s="27"/>
    </row>
    <row r="16" spans="1:9" ht="22.6" customHeight="1" x14ac:dyDescent="0.2">
      <c r="B16" s="144">
        <v>20</v>
      </c>
      <c r="C16" s="311"/>
      <c r="D16" s="311"/>
      <c r="E16" s="313"/>
      <c r="F16" s="313"/>
      <c r="G16" s="545"/>
      <c r="H16" s="545"/>
      <c r="I16" s="27"/>
    </row>
    <row r="17" spans="2:9" ht="22.6" customHeight="1" x14ac:dyDescent="0.2">
      <c r="B17" s="144">
        <v>21</v>
      </c>
      <c r="C17" s="311"/>
      <c r="D17" s="311"/>
      <c r="E17" s="313"/>
      <c r="F17" s="313"/>
      <c r="G17" s="545"/>
      <c r="H17" s="545"/>
      <c r="I17" s="27"/>
    </row>
    <row r="18" spans="2:9" ht="22.6" customHeight="1" x14ac:dyDescent="0.2">
      <c r="B18" s="144">
        <v>22</v>
      </c>
      <c r="C18" s="311"/>
      <c r="D18" s="311"/>
      <c r="E18" s="313"/>
      <c r="F18" s="313"/>
      <c r="G18" s="545"/>
      <c r="H18" s="545"/>
      <c r="I18" s="27"/>
    </row>
    <row r="19" spans="2:9" ht="22.6" customHeight="1" x14ac:dyDescent="0.2">
      <c r="B19" s="144">
        <v>23</v>
      </c>
      <c r="C19" s="311"/>
      <c r="D19" s="311"/>
      <c r="E19" s="313"/>
      <c r="F19" s="313"/>
      <c r="G19" s="545"/>
      <c r="H19" s="545"/>
      <c r="I19" s="27"/>
    </row>
    <row r="20" spans="2:9" ht="22.6" customHeight="1" x14ac:dyDescent="0.2">
      <c r="B20" s="144">
        <v>24</v>
      </c>
      <c r="C20" s="311"/>
      <c r="D20" s="311"/>
      <c r="E20" s="313"/>
      <c r="F20" s="313"/>
      <c r="G20" s="545"/>
      <c r="H20" s="545"/>
      <c r="I20" s="27"/>
    </row>
    <row r="21" spans="2:9" ht="22.6" customHeight="1" x14ac:dyDescent="0.2">
      <c r="B21" s="144">
        <v>25</v>
      </c>
      <c r="C21" s="311"/>
      <c r="D21" s="311"/>
      <c r="E21" s="313"/>
      <c r="F21" s="313"/>
      <c r="G21" s="545"/>
      <c r="H21" s="545"/>
      <c r="I21" s="27"/>
    </row>
    <row r="22" spans="2:9" ht="22.6" customHeight="1" x14ac:dyDescent="0.2">
      <c r="B22" s="144">
        <v>26</v>
      </c>
      <c r="C22" s="311"/>
      <c r="D22" s="311"/>
      <c r="E22" s="313"/>
      <c r="F22" s="313"/>
      <c r="G22" s="545"/>
      <c r="H22" s="545"/>
      <c r="I22" s="27"/>
    </row>
    <row r="23" spans="2:9" ht="22.6" customHeight="1" x14ac:dyDescent="0.2">
      <c r="B23" s="144">
        <v>27</v>
      </c>
      <c r="C23" s="311"/>
      <c r="D23" s="311"/>
      <c r="E23" s="313"/>
      <c r="F23" s="313"/>
      <c r="G23" s="545"/>
      <c r="H23" s="545"/>
      <c r="I23" s="27"/>
    </row>
    <row r="24" spans="2:9" ht="22.6" customHeight="1" x14ac:dyDescent="0.2">
      <c r="B24" s="144">
        <v>28</v>
      </c>
      <c r="C24" s="311"/>
      <c r="D24" s="311"/>
      <c r="E24" s="313"/>
      <c r="F24" s="313"/>
      <c r="G24" s="545"/>
      <c r="H24" s="545"/>
      <c r="I24" s="27"/>
    </row>
    <row r="25" spans="2:9" ht="22.6" customHeight="1" x14ac:dyDescent="0.2">
      <c r="B25" s="144">
        <v>29</v>
      </c>
      <c r="C25" s="311"/>
      <c r="D25" s="311"/>
      <c r="E25" s="313"/>
      <c r="F25" s="313"/>
      <c r="G25" s="545"/>
      <c r="H25" s="545"/>
      <c r="I25" s="27"/>
    </row>
    <row r="26" spans="2:9" ht="22.6" customHeight="1" thickBot="1" x14ac:dyDescent="0.25">
      <c r="B26" s="144">
        <v>30</v>
      </c>
      <c r="C26" s="311"/>
      <c r="D26" s="311"/>
      <c r="E26" s="314"/>
      <c r="F26" s="314"/>
      <c r="G26" s="585"/>
      <c r="H26" s="585"/>
      <c r="I26" s="27"/>
    </row>
    <row r="27" spans="2:9" ht="23.95" customHeight="1" thickBot="1" x14ac:dyDescent="0.25">
      <c r="B27" s="546" t="s">
        <v>10</v>
      </c>
      <c r="C27" s="547"/>
      <c r="D27" s="547"/>
      <c r="E27" s="547"/>
      <c r="F27" s="548"/>
      <c r="G27" s="548"/>
      <c r="H27" s="548"/>
      <c r="I27" s="549"/>
    </row>
    <row r="28" spans="2:9" ht="14.95" customHeight="1" x14ac:dyDescent="0.2">
      <c r="B28" s="513" t="s">
        <v>193</v>
      </c>
      <c r="C28" s="515"/>
      <c r="D28" s="515"/>
      <c r="E28" s="515"/>
      <c r="F28" s="515"/>
      <c r="G28" s="550"/>
      <c r="H28" s="513" t="s">
        <v>206</v>
      </c>
      <c r="I28" s="514"/>
    </row>
    <row r="29" spans="2:9" ht="26.35" customHeight="1" thickBot="1" x14ac:dyDescent="0.25">
      <c r="B29" s="551">
        <f>'Form 3'!B29:G29</f>
        <v>0</v>
      </c>
      <c r="C29" s="552"/>
      <c r="D29" s="552"/>
      <c r="E29" s="552"/>
      <c r="F29" s="552"/>
      <c r="G29" s="553"/>
      <c r="H29" s="551">
        <f>'Form 3'!H29:I29</f>
        <v>0</v>
      </c>
      <c r="I29" s="581"/>
    </row>
    <row r="30" spans="2:9" ht="26.35" customHeight="1" x14ac:dyDescent="0.2">
      <c r="B30" s="554" t="s">
        <v>102</v>
      </c>
      <c r="C30" s="555"/>
      <c r="D30" s="556"/>
      <c r="E30" s="557" t="str">
        <f>'Form 0'!B63</f>
        <v>Select from drop down list</v>
      </c>
      <c r="F30" s="558"/>
      <c r="G30" s="559"/>
      <c r="H30" s="559"/>
      <c r="I30" s="560"/>
    </row>
    <row r="31" spans="2:9" ht="26.35" customHeight="1" thickBot="1" x14ac:dyDescent="0.25">
      <c r="B31" s="542" t="s">
        <v>101</v>
      </c>
      <c r="C31" s="543"/>
      <c r="D31" s="544"/>
      <c r="E31" s="586" t="str">
        <f>'Form 0'!F63</f>
        <v>Select from drop down list</v>
      </c>
      <c r="F31" s="586"/>
      <c r="G31" s="587"/>
      <c r="H31" s="587"/>
      <c r="I31" s="588"/>
    </row>
    <row r="32" spans="2:9" s="1" customFormat="1" ht="13.6" x14ac:dyDescent="0.2">
      <c r="B32" s="22" t="s">
        <v>51</v>
      </c>
      <c r="C32" s="9"/>
      <c r="D32" s="9"/>
      <c r="E32" s="9"/>
      <c r="F32" s="9"/>
      <c r="G32" s="9"/>
    </row>
    <row r="33" spans="2:9" ht="13.6" customHeight="1" x14ac:dyDescent="0.2">
      <c r="B33" s="575" t="s">
        <v>273</v>
      </c>
      <c r="C33" s="576"/>
      <c r="D33" s="576"/>
      <c r="E33" s="576"/>
      <c r="F33" s="576"/>
      <c r="G33" s="576"/>
      <c r="H33" s="576"/>
      <c r="I33" s="576"/>
    </row>
    <row r="34" spans="2:9" ht="38.25" customHeight="1" x14ac:dyDescent="0.2">
      <c r="B34" s="487"/>
      <c r="C34" s="487"/>
      <c r="D34" s="487"/>
      <c r="E34" s="487"/>
      <c r="F34" s="487"/>
      <c r="G34" s="487"/>
      <c r="H34" s="487"/>
      <c r="I34" s="487"/>
    </row>
  </sheetData>
  <sheetProtection formatCells="0" formatRows="0" insertRows="0"/>
  <mergeCells count="43">
    <mergeCell ref="G22:H22"/>
    <mergeCell ref="G23:H23"/>
    <mergeCell ref="G24:H24"/>
    <mergeCell ref="G17:H17"/>
    <mergeCell ref="G18:H18"/>
    <mergeCell ref="G19:H19"/>
    <mergeCell ref="G20:H20"/>
    <mergeCell ref="G21:H21"/>
    <mergeCell ref="G12:H12"/>
    <mergeCell ref="G13:H13"/>
    <mergeCell ref="G14:H14"/>
    <mergeCell ref="G15:H15"/>
    <mergeCell ref="G16:H16"/>
    <mergeCell ref="C9:D9"/>
    <mergeCell ref="B10:D10"/>
    <mergeCell ref="G9:H9"/>
    <mergeCell ref="E10:I10"/>
    <mergeCell ref="G11:H11"/>
    <mergeCell ref="B7:D7"/>
    <mergeCell ref="C8:D8"/>
    <mergeCell ref="E7:F7"/>
    <mergeCell ref="G7:H7"/>
    <mergeCell ref="G8:H8"/>
    <mergeCell ref="I1:I2"/>
    <mergeCell ref="C2:H2"/>
    <mergeCell ref="B4:I4"/>
    <mergeCell ref="E6:F6"/>
    <mergeCell ref="G6:H6"/>
    <mergeCell ref="B1:B2"/>
    <mergeCell ref="C1:H1"/>
    <mergeCell ref="B6:D6"/>
    <mergeCell ref="G25:H25"/>
    <mergeCell ref="G26:H26"/>
    <mergeCell ref="B27:I27"/>
    <mergeCell ref="B28:G28"/>
    <mergeCell ref="H28:I28"/>
    <mergeCell ref="B29:G29"/>
    <mergeCell ref="H29:I29"/>
    <mergeCell ref="E30:I30"/>
    <mergeCell ref="E31:I31"/>
    <mergeCell ref="B33:I34"/>
    <mergeCell ref="B30:D30"/>
    <mergeCell ref="B31:D31"/>
  </mergeCells>
  <printOptions horizontalCentered="1" verticalCentered="1"/>
  <pageMargins left="0" right="0" top="0" bottom="0" header="0" footer="0"/>
  <pageSetup paperSize="9" scale="73"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0">
    <tabColor theme="6" tint="0.79998168889431442"/>
    <pageSetUpPr fitToPage="1"/>
  </sheetPr>
  <dimension ref="A1:I34"/>
  <sheetViews>
    <sheetView showGridLines="0" view="pageBreakPreview" zoomScale="115" zoomScaleNormal="75" zoomScaleSheetLayoutView="115" workbookViewId="0">
      <selection activeCell="C12" sqref="C12"/>
    </sheetView>
  </sheetViews>
  <sheetFormatPr baseColWidth="10" defaultColWidth="11.375" defaultRowHeight="12.9" x14ac:dyDescent="0.2"/>
  <cols>
    <col min="1" max="1" width="5.75" style="14" customWidth="1"/>
    <col min="2" max="2" width="20.875" style="14" customWidth="1"/>
    <col min="3" max="3" width="15.625" style="14" customWidth="1"/>
    <col min="4" max="4" width="23" style="14" customWidth="1"/>
    <col min="5" max="6" width="22.75" style="14" customWidth="1"/>
    <col min="7" max="7" width="11.375" style="14"/>
    <col min="8" max="8" width="13.75" style="14" customWidth="1"/>
    <col min="9" max="9" width="26.875" style="14" customWidth="1"/>
    <col min="10" max="16384" width="11.375" style="14"/>
  </cols>
  <sheetData>
    <row r="1" spans="1:9" ht="24.8" customHeight="1" x14ac:dyDescent="0.2">
      <c r="B1" s="589"/>
      <c r="C1" s="561" t="s">
        <v>1</v>
      </c>
      <c r="D1" s="562"/>
      <c r="E1" s="562"/>
      <c r="F1" s="562"/>
      <c r="G1" s="562"/>
      <c r="H1" s="562"/>
      <c r="I1" s="378" t="str">
        <f>'Form 0'!H1</f>
        <v>SM F06   
Issue 08</v>
      </c>
    </row>
    <row r="2" spans="1:9" ht="24.8" customHeight="1" x14ac:dyDescent="0.2">
      <c r="B2" s="589"/>
      <c r="C2" s="563" t="s">
        <v>20</v>
      </c>
      <c r="D2" s="564"/>
      <c r="E2" s="564"/>
      <c r="F2" s="564"/>
      <c r="G2" s="564"/>
      <c r="H2" s="564"/>
      <c r="I2" s="378"/>
    </row>
    <row r="3" spans="1:9" ht="9" customHeight="1" x14ac:dyDescent="0.2">
      <c r="B3" s="15"/>
    </row>
    <row r="4" spans="1:9" ht="55.05" customHeight="1" x14ac:dyDescent="0.2">
      <c r="B4" s="442" t="s">
        <v>195</v>
      </c>
      <c r="C4" s="442"/>
      <c r="D4" s="442"/>
      <c r="E4" s="442"/>
      <c r="F4" s="442"/>
      <c r="G4" s="442"/>
      <c r="H4" s="442"/>
      <c r="I4" s="442"/>
    </row>
    <row r="5" spans="1:9" ht="9" customHeight="1" thickBot="1" x14ac:dyDescent="0.25">
      <c r="B5" s="16"/>
      <c r="C5" s="16"/>
      <c r="D5" s="16"/>
      <c r="E5" s="16"/>
      <c r="F5" s="16"/>
      <c r="G5" s="16"/>
    </row>
    <row r="6" spans="1:9" ht="12.75" customHeight="1" x14ac:dyDescent="0.2">
      <c r="B6" s="341" t="s">
        <v>44</v>
      </c>
      <c r="C6" s="515"/>
      <c r="D6" s="514"/>
      <c r="E6" s="341" t="s">
        <v>11</v>
      </c>
      <c r="F6" s="550"/>
      <c r="G6" s="341" t="s">
        <v>187</v>
      </c>
      <c r="H6" s="515"/>
      <c r="I6" s="17" t="s">
        <v>45</v>
      </c>
    </row>
    <row r="7" spans="1:9" ht="22.6" customHeight="1" thickBot="1" x14ac:dyDescent="0.25">
      <c r="B7" s="529" t="str">
        <f>IF('Form 1'!B7=0," ",'Form 1'!B7)</f>
        <v/>
      </c>
      <c r="C7" s="531" t="str">
        <f>IF('Form 1'!C7=0," ",'Form 1'!C7)</f>
        <v xml:space="preserve"> </v>
      </c>
      <c r="D7" s="530" t="str">
        <f>IF('Form 1'!D7=0," ",'Form 1'!D7)</f>
        <v/>
      </c>
      <c r="E7" s="529" t="str">
        <f>IF('Form 1'!D7=0," ",'Form 1'!D7)</f>
        <v/>
      </c>
      <c r="F7" s="553"/>
      <c r="G7" s="529" t="str">
        <f>IF('Form 1'!E7=0," ",'Form 1'!E7)</f>
        <v/>
      </c>
      <c r="H7" s="531"/>
      <c r="I7" s="316" t="str">
        <f>IF('Form 1'!G7=0," ",'Form 1'!G7)</f>
        <v/>
      </c>
    </row>
    <row r="8" spans="1:9" ht="26.35" customHeight="1" thickBot="1" x14ac:dyDescent="0.25">
      <c r="B8" s="18" t="s">
        <v>46</v>
      </c>
      <c r="C8" s="577" t="str">
        <f>IF('Form 1'!B9=0, " ",'Form 1'!B9)</f>
        <v/>
      </c>
      <c r="D8" s="578"/>
      <c r="E8" s="286" t="s">
        <v>24</v>
      </c>
      <c r="F8" s="317" t="str">
        <f>IF('Form 1'!D9=0," ",'Form 1'!D9)</f>
        <v/>
      </c>
      <c r="G8" s="579" t="s">
        <v>25</v>
      </c>
      <c r="H8" s="580"/>
      <c r="I8" s="317" t="str">
        <f>IF('Form 1'!E9=0," ",'Form 1'!E9)</f>
        <v/>
      </c>
    </row>
    <row r="9" spans="1:9" ht="26.35" customHeight="1" thickBot="1" x14ac:dyDescent="0.25">
      <c r="B9" s="285" t="s">
        <v>191</v>
      </c>
      <c r="C9" s="582" t="str">
        <f>IF('Form 1'!D11=0, " ",'Form 1'!D11)</f>
        <v/>
      </c>
      <c r="D9" s="583"/>
      <c r="E9" s="285" t="s">
        <v>269</v>
      </c>
      <c r="F9" s="317" t="str">
        <f>IF('Form 1'!E11=0," ",'Form 1'!E11)</f>
        <v/>
      </c>
      <c r="G9" s="572" t="s">
        <v>268</v>
      </c>
      <c r="H9" s="573"/>
      <c r="I9" s="317" t="str">
        <f>IF('Form 0'!H11=0,"",'Form 0'!H11)</f>
        <v/>
      </c>
    </row>
    <row r="10" spans="1:9" ht="23.95" customHeight="1" thickTop="1" thickBot="1" x14ac:dyDescent="0.25">
      <c r="B10" s="569" t="s">
        <v>49</v>
      </c>
      <c r="C10" s="570"/>
      <c r="D10" s="571"/>
      <c r="E10" s="569" t="s">
        <v>50</v>
      </c>
      <c r="F10" s="574"/>
      <c r="G10" s="574"/>
      <c r="H10" s="574"/>
      <c r="I10" s="571"/>
    </row>
    <row r="11" spans="1:9" ht="45" customHeight="1" x14ac:dyDescent="0.2">
      <c r="A11" s="20"/>
      <c r="B11" s="339" t="s">
        <v>209</v>
      </c>
      <c r="C11" s="306" t="s">
        <v>208</v>
      </c>
      <c r="D11" s="306" t="s">
        <v>185</v>
      </c>
      <c r="E11" s="306" t="s">
        <v>192</v>
      </c>
      <c r="F11" s="306" t="s">
        <v>190</v>
      </c>
      <c r="G11" s="565" t="s">
        <v>189</v>
      </c>
      <c r="H11" s="566"/>
      <c r="I11" s="310" t="s">
        <v>174</v>
      </c>
    </row>
    <row r="12" spans="1:9" ht="23.3" customHeight="1" x14ac:dyDescent="0.2">
      <c r="B12" s="144">
        <v>31</v>
      </c>
      <c r="C12" s="311"/>
      <c r="D12" s="311"/>
      <c r="E12" s="312"/>
      <c r="F12" s="312"/>
      <c r="G12" s="584"/>
      <c r="H12" s="584"/>
      <c r="I12" s="21"/>
    </row>
    <row r="13" spans="1:9" ht="22.6" customHeight="1" x14ac:dyDescent="0.2">
      <c r="B13" s="144">
        <v>32</v>
      </c>
      <c r="C13" s="311"/>
      <c r="D13" s="311"/>
      <c r="E13" s="313"/>
      <c r="F13" s="313"/>
      <c r="G13" s="545"/>
      <c r="H13" s="545"/>
      <c r="I13" s="27"/>
    </row>
    <row r="14" spans="1:9" ht="22.6" customHeight="1" x14ac:dyDescent="0.2">
      <c r="B14" s="144">
        <v>33</v>
      </c>
      <c r="C14" s="311"/>
      <c r="D14" s="311"/>
      <c r="E14" s="313"/>
      <c r="F14" s="313"/>
      <c r="G14" s="545"/>
      <c r="H14" s="545"/>
      <c r="I14" s="27"/>
    </row>
    <row r="15" spans="1:9" ht="22.6" customHeight="1" x14ac:dyDescent="0.2">
      <c r="B15" s="144">
        <v>34</v>
      </c>
      <c r="C15" s="311"/>
      <c r="D15" s="311"/>
      <c r="E15" s="313"/>
      <c r="F15" s="313"/>
      <c r="G15" s="545"/>
      <c r="H15" s="545"/>
      <c r="I15" s="27"/>
    </row>
    <row r="16" spans="1:9" ht="22.6" customHeight="1" x14ac:dyDescent="0.2">
      <c r="B16" s="144">
        <v>35</v>
      </c>
      <c r="C16" s="311"/>
      <c r="D16" s="311"/>
      <c r="E16" s="313"/>
      <c r="F16" s="313"/>
      <c r="G16" s="545"/>
      <c r="H16" s="545"/>
      <c r="I16" s="27"/>
    </row>
    <row r="17" spans="2:9" ht="22.6" customHeight="1" x14ac:dyDescent="0.2">
      <c r="B17" s="144">
        <v>36</v>
      </c>
      <c r="C17" s="311"/>
      <c r="D17" s="311"/>
      <c r="E17" s="313"/>
      <c r="F17" s="313"/>
      <c r="G17" s="545"/>
      <c r="H17" s="545"/>
      <c r="I17" s="27"/>
    </row>
    <row r="18" spans="2:9" ht="22.6" customHeight="1" x14ac:dyDescent="0.2">
      <c r="B18" s="144">
        <v>37</v>
      </c>
      <c r="C18" s="311"/>
      <c r="D18" s="311"/>
      <c r="E18" s="313"/>
      <c r="F18" s="313"/>
      <c r="G18" s="545"/>
      <c r="H18" s="545"/>
      <c r="I18" s="27"/>
    </row>
    <row r="19" spans="2:9" ht="22.6" customHeight="1" x14ac:dyDescent="0.2">
      <c r="B19" s="144">
        <v>38</v>
      </c>
      <c r="C19" s="311"/>
      <c r="D19" s="311"/>
      <c r="E19" s="313"/>
      <c r="F19" s="313"/>
      <c r="G19" s="545"/>
      <c r="H19" s="545"/>
      <c r="I19" s="27"/>
    </row>
    <row r="20" spans="2:9" ht="22.6" customHeight="1" x14ac:dyDescent="0.2">
      <c r="B20" s="144">
        <v>39</v>
      </c>
      <c r="C20" s="311"/>
      <c r="D20" s="311"/>
      <c r="E20" s="313"/>
      <c r="F20" s="313"/>
      <c r="G20" s="545"/>
      <c r="H20" s="545"/>
      <c r="I20" s="27"/>
    </row>
    <row r="21" spans="2:9" ht="22.6" customHeight="1" x14ac:dyDescent="0.2">
      <c r="B21" s="144">
        <v>40</v>
      </c>
      <c r="C21" s="311"/>
      <c r="D21" s="311"/>
      <c r="E21" s="313"/>
      <c r="F21" s="313"/>
      <c r="G21" s="545"/>
      <c r="H21" s="545"/>
      <c r="I21" s="27"/>
    </row>
    <row r="22" spans="2:9" ht="22.6" customHeight="1" x14ac:dyDescent="0.2">
      <c r="B22" s="144">
        <v>41</v>
      </c>
      <c r="C22" s="311"/>
      <c r="D22" s="311"/>
      <c r="E22" s="313"/>
      <c r="F22" s="313"/>
      <c r="G22" s="545"/>
      <c r="H22" s="545"/>
      <c r="I22" s="27"/>
    </row>
    <row r="23" spans="2:9" ht="22.6" customHeight="1" x14ac:dyDescent="0.2">
      <c r="B23" s="144">
        <v>42</v>
      </c>
      <c r="C23" s="311"/>
      <c r="D23" s="311"/>
      <c r="E23" s="313"/>
      <c r="F23" s="313"/>
      <c r="G23" s="545"/>
      <c r="H23" s="545"/>
      <c r="I23" s="27"/>
    </row>
    <row r="24" spans="2:9" ht="22.6" customHeight="1" x14ac:dyDescent="0.2">
      <c r="B24" s="144">
        <v>43</v>
      </c>
      <c r="C24" s="311"/>
      <c r="D24" s="311"/>
      <c r="E24" s="313"/>
      <c r="F24" s="313"/>
      <c r="G24" s="545"/>
      <c r="H24" s="545"/>
      <c r="I24" s="27"/>
    </row>
    <row r="25" spans="2:9" ht="22.6" customHeight="1" x14ac:dyDescent="0.2">
      <c r="B25" s="144">
        <v>44</v>
      </c>
      <c r="C25" s="311"/>
      <c r="D25" s="311"/>
      <c r="E25" s="313"/>
      <c r="F25" s="313"/>
      <c r="G25" s="545"/>
      <c r="H25" s="545"/>
      <c r="I25" s="27"/>
    </row>
    <row r="26" spans="2:9" ht="22.6" customHeight="1" thickBot="1" x14ac:dyDescent="0.25">
      <c r="B26" s="144">
        <v>45</v>
      </c>
      <c r="C26" s="311"/>
      <c r="D26" s="311"/>
      <c r="E26" s="314"/>
      <c r="F26" s="314"/>
      <c r="G26" s="585"/>
      <c r="H26" s="585"/>
      <c r="I26" s="27"/>
    </row>
    <row r="27" spans="2:9" ht="23.95" customHeight="1" thickBot="1" x14ac:dyDescent="0.25">
      <c r="B27" s="546" t="s">
        <v>10</v>
      </c>
      <c r="C27" s="547"/>
      <c r="D27" s="547"/>
      <c r="E27" s="547"/>
      <c r="F27" s="548"/>
      <c r="G27" s="548"/>
      <c r="H27" s="548"/>
      <c r="I27" s="549"/>
    </row>
    <row r="28" spans="2:9" ht="14.95" customHeight="1" x14ac:dyDescent="0.2">
      <c r="B28" s="513" t="s">
        <v>193</v>
      </c>
      <c r="C28" s="515"/>
      <c r="D28" s="515"/>
      <c r="E28" s="515"/>
      <c r="F28" s="515"/>
      <c r="G28" s="550"/>
      <c r="H28" s="513" t="s">
        <v>206</v>
      </c>
      <c r="I28" s="514"/>
    </row>
    <row r="29" spans="2:9" ht="26.35" customHeight="1" thickBot="1" x14ac:dyDescent="0.25">
      <c r="B29" s="551">
        <f>'Form 3'!B29:G29</f>
        <v>0</v>
      </c>
      <c r="C29" s="552"/>
      <c r="D29" s="552"/>
      <c r="E29" s="552"/>
      <c r="F29" s="552"/>
      <c r="G29" s="553"/>
      <c r="H29" s="551">
        <f>'Form 3'!H29:I29</f>
        <v>0</v>
      </c>
      <c r="I29" s="581"/>
    </row>
    <row r="30" spans="2:9" ht="26.35" customHeight="1" x14ac:dyDescent="0.2">
      <c r="B30" s="554" t="s">
        <v>102</v>
      </c>
      <c r="C30" s="555"/>
      <c r="D30" s="556"/>
      <c r="E30" s="557" t="str">
        <f>'Form 0'!B63</f>
        <v>Select from drop down list</v>
      </c>
      <c r="F30" s="558"/>
      <c r="G30" s="559"/>
      <c r="H30" s="559"/>
      <c r="I30" s="560"/>
    </row>
    <row r="31" spans="2:9" ht="26.35" customHeight="1" thickBot="1" x14ac:dyDescent="0.25">
      <c r="B31" s="542" t="s">
        <v>101</v>
      </c>
      <c r="C31" s="543"/>
      <c r="D31" s="544"/>
      <c r="E31" s="586" t="str">
        <f>'Form 0'!F63</f>
        <v>Select from drop down list</v>
      </c>
      <c r="F31" s="586"/>
      <c r="G31" s="587"/>
      <c r="H31" s="587"/>
      <c r="I31" s="588"/>
    </row>
    <row r="32" spans="2:9" s="1" customFormat="1" ht="13.6" x14ac:dyDescent="0.2">
      <c r="B32" s="22" t="s">
        <v>51</v>
      </c>
      <c r="C32" s="9"/>
      <c r="D32" s="9"/>
      <c r="E32" s="9"/>
      <c r="F32" s="9"/>
      <c r="G32" s="9"/>
    </row>
    <row r="33" spans="2:9" ht="13.6" customHeight="1" x14ac:dyDescent="0.2">
      <c r="B33" s="575" t="s">
        <v>273</v>
      </c>
      <c r="C33" s="576"/>
      <c r="D33" s="576"/>
      <c r="E33" s="576"/>
      <c r="F33" s="576"/>
      <c r="G33" s="576"/>
      <c r="H33" s="576"/>
      <c r="I33" s="576"/>
    </row>
    <row r="34" spans="2:9" ht="38.25" customHeight="1" x14ac:dyDescent="0.2">
      <c r="B34" s="487"/>
      <c r="C34" s="487"/>
      <c r="D34" s="487"/>
      <c r="E34" s="487"/>
      <c r="F34" s="487"/>
      <c r="G34" s="487"/>
      <c r="H34" s="487"/>
      <c r="I34" s="487"/>
    </row>
  </sheetData>
  <sheetProtection formatCells="0" formatRows="0" insertRows="0"/>
  <mergeCells count="43">
    <mergeCell ref="G22:H22"/>
    <mergeCell ref="G23:H23"/>
    <mergeCell ref="G24:H24"/>
    <mergeCell ref="G17:H17"/>
    <mergeCell ref="G18:H18"/>
    <mergeCell ref="G19:H19"/>
    <mergeCell ref="G20:H20"/>
    <mergeCell ref="G21:H21"/>
    <mergeCell ref="G12:H12"/>
    <mergeCell ref="G13:H13"/>
    <mergeCell ref="G14:H14"/>
    <mergeCell ref="G15:H15"/>
    <mergeCell ref="G16:H16"/>
    <mergeCell ref="C9:D9"/>
    <mergeCell ref="B10:D10"/>
    <mergeCell ref="G9:H9"/>
    <mergeCell ref="E10:I10"/>
    <mergeCell ref="G11:H11"/>
    <mergeCell ref="B7:D7"/>
    <mergeCell ref="C8:D8"/>
    <mergeCell ref="E7:F7"/>
    <mergeCell ref="G7:H7"/>
    <mergeCell ref="G8:H8"/>
    <mergeCell ref="I1:I2"/>
    <mergeCell ref="C2:H2"/>
    <mergeCell ref="B4:I4"/>
    <mergeCell ref="E6:F6"/>
    <mergeCell ref="G6:H6"/>
    <mergeCell ref="B1:B2"/>
    <mergeCell ref="C1:H1"/>
    <mergeCell ref="B6:D6"/>
    <mergeCell ref="G25:H25"/>
    <mergeCell ref="G26:H26"/>
    <mergeCell ref="B27:I27"/>
    <mergeCell ref="B28:G28"/>
    <mergeCell ref="H28:I28"/>
    <mergeCell ref="B29:G29"/>
    <mergeCell ref="H29:I29"/>
    <mergeCell ref="E30:I30"/>
    <mergeCell ref="E31:I31"/>
    <mergeCell ref="B33:I34"/>
    <mergeCell ref="B30:D30"/>
    <mergeCell ref="B31:D31"/>
  </mergeCells>
  <printOptions horizontalCentered="1" verticalCentered="1"/>
  <pageMargins left="0" right="0" top="0" bottom="0" header="0" footer="0"/>
  <pageSetup paperSize="9" scale="73"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1">
    <tabColor theme="6" tint="0.79998168889431442"/>
    <pageSetUpPr fitToPage="1"/>
  </sheetPr>
  <dimension ref="A1:I34"/>
  <sheetViews>
    <sheetView showGridLines="0" view="pageBreakPreview" zoomScale="115" zoomScaleNormal="75" zoomScaleSheetLayoutView="115" workbookViewId="0">
      <selection activeCell="C12" sqref="C12"/>
    </sheetView>
  </sheetViews>
  <sheetFormatPr baseColWidth="10" defaultColWidth="11.375" defaultRowHeight="12.9" x14ac:dyDescent="0.2"/>
  <cols>
    <col min="1" max="1" width="5.75" style="14" customWidth="1"/>
    <col min="2" max="2" width="20.875" style="14" customWidth="1"/>
    <col min="3" max="3" width="15.625" style="14" customWidth="1"/>
    <col min="4" max="4" width="23" style="14" customWidth="1"/>
    <col min="5" max="6" width="22.75" style="14" customWidth="1"/>
    <col min="7" max="7" width="11.375" style="14"/>
    <col min="8" max="8" width="13.75" style="14" customWidth="1"/>
    <col min="9" max="9" width="26.875" style="14" customWidth="1"/>
    <col min="10" max="16384" width="11.375" style="14"/>
  </cols>
  <sheetData>
    <row r="1" spans="1:9" ht="24.8" customHeight="1" x14ac:dyDescent="0.2">
      <c r="B1" s="589"/>
      <c r="C1" s="561" t="s">
        <v>1</v>
      </c>
      <c r="D1" s="562"/>
      <c r="E1" s="562"/>
      <c r="F1" s="562"/>
      <c r="G1" s="562"/>
      <c r="H1" s="562"/>
      <c r="I1" s="378" t="str">
        <f>'Form 0'!H1</f>
        <v>SM F06   
Issue 08</v>
      </c>
    </row>
    <row r="2" spans="1:9" ht="24.8" customHeight="1" x14ac:dyDescent="0.2">
      <c r="B2" s="589"/>
      <c r="C2" s="563" t="s">
        <v>20</v>
      </c>
      <c r="D2" s="564"/>
      <c r="E2" s="564"/>
      <c r="F2" s="564"/>
      <c r="G2" s="564"/>
      <c r="H2" s="564"/>
      <c r="I2" s="378"/>
    </row>
    <row r="3" spans="1:9" ht="9" customHeight="1" x14ac:dyDescent="0.2">
      <c r="B3" s="15"/>
    </row>
    <row r="4" spans="1:9" ht="55.05" customHeight="1" x14ac:dyDescent="0.2">
      <c r="B4" s="442" t="s">
        <v>195</v>
      </c>
      <c r="C4" s="442"/>
      <c r="D4" s="442"/>
      <c r="E4" s="442"/>
      <c r="F4" s="442"/>
      <c r="G4" s="442"/>
      <c r="H4" s="442"/>
      <c r="I4" s="442"/>
    </row>
    <row r="5" spans="1:9" ht="9" customHeight="1" thickBot="1" x14ac:dyDescent="0.25">
      <c r="B5" s="16"/>
      <c r="C5" s="16"/>
      <c r="D5" s="16"/>
      <c r="E5" s="16"/>
      <c r="F5" s="16"/>
      <c r="G5" s="16"/>
    </row>
    <row r="6" spans="1:9" ht="12.75" customHeight="1" x14ac:dyDescent="0.2">
      <c r="B6" s="341" t="s">
        <v>44</v>
      </c>
      <c r="C6" s="515"/>
      <c r="D6" s="514"/>
      <c r="E6" s="341" t="s">
        <v>11</v>
      </c>
      <c r="F6" s="550"/>
      <c r="G6" s="341" t="s">
        <v>187</v>
      </c>
      <c r="H6" s="515"/>
      <c r="I6" s="17" t="s">
        <v>45</v>
      </c>
    </row>
    <row r="7" spans="1:9" ht="22.6" customHeight="1" thickBot="1" x14ac:dyDescent="0.25">
      <c r="B7" s="529" t="str">
        <f>IF('Form 1'!B7=0," ",'Form 1'!B7)</f>
        <v/>
      </c>
      <c r="C7" s="531" t="str">
        <f>IF('Form 1'!C7=0," ",'Form 1'!C7)</f>
        <v xml:space="preserve"> </v>
      </c>
      <c r="D7" s="530" t="str">
        <f>IF('Form 1'!D7=0," ",'Form 1'!D7)</f>
        <v/>
      </c>
      <c r="E7" s="529" t="str">
        <f>IF('Form 1'!D7=0," ",'Form 1'!D7)</f>
        <v/>
      </c>
      <c r="F7" s="553"/>
      <c r="G7" s="529" t="str">
        <f>IF('Form 1'!E7=0," ",'Form 1'!E7)</f>
        <v/>
      </c>
      <c r="H7" s="531"/>
      <c r="I7" s="316" t="str">
        <f>IF('Form 1'!G7=0," ",'Form 1'!G7)</f>
        <v/>
      </c>
    </row>
    <row r="8" spans="1:9" ht="26.35" customHeight="1" thickBot="1" x14ac:dyDescent="0.25">
      <c r="B8" s="18" t="s">
        <v>46</v>
      </c>
      <c r="C8" s="577" t="str">
        <f>IF('Form 1'!B9=0, " ",'Form 1'!B9)</f>
        <v/>
      </c>
      <c r="D8" s="578"/>
      <c r="E8" s="286" t="s">
        <v>24</v>
      </c>
      <c r="F8" s="317" t="str">
        <f>IF('Form 1'!D9=0," ",'Form 1'!D9)</f>
        <v/>
      </c>
      <c r="G8" s="579" t="s">
        <v>25</v>
      </c>
      <c r="H8" s="580"/>
      <c r="I8" s="317" t="str">
        <f>IF('Form 1'!E9=0," ",'Form 1'!E9)</f>
        <v/>
      </c>
    </row>
    <row r="9" spans="1:9" ht="26.35" customHeight="1" thickBot="1" x14ac:dyDescent="0.25">
      <c r="B9" s="285" t="s">
        <v>191</v>
      </c>
      <c r="C9" s="582" t="str">
        <f>IF('Form 1'!D11=0, " ",'Form 1'!D11)</f>
        <v/>
      </c>
      <c r="D9" s="583"/>
      <c r="E9" s="285" t="s">
        <v>269</v>
      </c>
      <c r="F9" s="317" t="str">
        <f>IF('Form 1'!E11=0," ",'Form 1'!E11)</f>
        <v/>
      </c>
      <c r="G9" s="572" t="s">
        <v>186</v>
      </c>
      <c r="H9" s="573"/>
      <c r="I9" s="317" t="str">
        <f>IF('Form 0'!H11=0,"",'Form 0'!H11)</f>
        <v/>
      </c>
    </row>
    <row r="10" spans="1:9" ht="23.95" customHeight="1" thickTop="1" thickBot="1" x14ac:dyDescent="0.25">
      <c r="B10" s="569" t="s">
        <v>49</v>
      </c>
      <c r="C10" s="570"/>
      <c r="D10" s="571"/>
      <c r="E10" s="569" t="s">
        <v>50</v>
      </c>
      <c r="F10" s="574"/>
      <c r="G10" s="574"/>
      <c r="H10" s="574"/>
      <c r="I10" s="571"/>
    </row>
    <row r="11" spans="1:9" ht="45" customHeight="1" x14ac:dyDescent="0.2">
      <c r="A11" s="20"/>
      <c r="B11" s="339" t="s">
        <v>209</v>
      </c>
      <c r="C11" s="306" t="s">
        <v>208</v>
      </c>
      <c r="D11" s="306" t="s">
        <v>185</v>
      </c>
      <c r="E11" s="306" t="s">
        <v>194</v>
      </c>
      <c r="F11" s="306" t="s">
        <v>190</v>
      </c>
      <c r="G11" s="565" t="s">
        <v>189</v>
      </c>
      <c r="H11" s="566"/>
      <c r="I11" s="310" t="s">
        <v>174</v>
      </c>
    </row>
    <row r="12" spans="1:9" ht="23.3" customHeight="1" x14ac:dyDescent="0.2">
      <c r="B12" s="144">
        <v>46</v>
      </c>
      <c r="C12" s="311"/>
      <c r="D12" s="311"/>
      <c r="E12" s="312"/>
      <c r="F12" s="312"/>
      <c r="G12" s="584"/>
      <c r="H12" s="584"/>
      <c r="I12" s="21"/>
    </row>
    <row r="13" spans="1:9" ht="22.6" customHeight="1" x14ac:dyDescent="0.2">
      <c r="B13" s="144">
        <v>47</v>
      </c>
      <c r="C13" s="311"/>
      <c r="D13" s="311"/>
      <c r="E13" s="313"/>
      <c r="F13" s="313"/>
      <c r="G13" s="545"/>
      <c r="H13" s="545"/>
      <c r="I13" s="27"/>
    </row>
    <row r="14" spans="1:9" ht="22.6" customHeight="1" x14ac:dyDescent="0.2">
      <c r="B14" s="144">
        <v>48</v>
      </c>
      <c r="C14" s="311"/>
      <c r="D14" s="311"/>
      <c r="E14" s="313"/>
      <c r="F14" s="313"/>
      <c r="G14" s="545"/>
      <c r="H14" s="545"/>
      <c r="I14" s="27"/>
    </row>
    <row r="15" spans="1:9" ht="22.6" customHeight="1" x14ac:dyDescent="0.2">
      <c r="B15" s="144">
        <v>49</v>
      </c>
      <c r="C15" s="311"/>
      <c r="D15" s="311"/>
      <c r="E15" s="313"/>
      <c r="F15" s="313"/>
      <c r="G15" s="545"/>
      <c r="H15" s="545"/>
      <c r="I15" s="27"/>
    </row>
    <row r="16" spans="1:9" ht="22.6" customHeight="1" x14ac:dyDescent="0.2">
      <c r="B16" s="144">
        <v>50</v>
      </c>
      <c r="C16" s="311"/>
      <c r="D16" s="311"/>
      <c r="E16" s="313"/>
      <c r="F16" s="313"/>
      <c r="G16" s="545"/>
      <c r="H16" s="545"/>
      <c r="I16" s="27"/>
    </row>
    <row r="17" spans="2:9" ht="22.6" customHeight="1" x14ac:dyDescent="0.2">
      <c r="B17" s="144">
        <v>51</v>
      </c>
      <c r="C17" s="311"/>
      <c r="D17" s="311"/>
      <c r="E17" s="313"/>
      <c r="F17" s="313"/>
      <c r="G17" s="545"/>
      <c r="H17" s="545"/>
      <c r="I17" s="27"/>
    </row>
    <row r="18" spans="2:9" ht="22.6" customHeight="1" x14ac:dyDescent="0.2">
      <c r="B18" s="144">
        <v>52</v>
      </c>
      <c r="C18" s="311"/>
      <c r="D18" s="311"/>
      <c r="E18" s="313"/>
      <c r="F18" s="313"/>
      <c r="G18" s="545"/>
      <c r="H18" s="545"/>
      <c r="I18" s="27"/>
    </row>
    <row r="19" spans="2:9" ht="22.6" customHeight="1" x14ac:dyDescent="0.2">
      <c r="B19" s="144">
        <v>53</v>
      </c>
      <c r="C19" s="311"/>
      <c r="D19" s="311"/>
      <c r="E19" s="313"/>
      <c r="F19" s="313"/>
      <c r="G19" s="545"/>
      <c r="H19" s="545"/>
      <c r="I19" s="27"/>
    </row>
    <row r="20" spans="2:9" ht="22.6" customHeight="1" x14ac:dyDescent="0.2">
      <c r="B20" s="144">
        <v>54</v>
      </c>
      <c r="C20" s="311"/>
      <c r="D20" s="311"/>
      <c r="E20" s="313"/>
      <c r="F20" s="313"/>
      <c r="G20" s="545"/>
      <c r="H20" s="545"/>
      <c r="I20" s="27"/>
    </row>
    <row r="21" spans="2:9" ht="22.6" customHeight="1" x14ac:dyDescent="0.2">
      <c r="B21" s="144">
        <v>55</v>
      </c>
      <c r="C21" s="311"/>
      <c r="D21" s="311"/>
      <c r="E21" s="313"/>
      <c r="F21" s="313"/>
      <c r="G21" s="545"/>
      <c r="H21" s="545"/>
      <c r="I21" s="27"/>
    </row>
    <row r="22" spans="2:9" ht="22.6" customHeight="1" x14ac:dyDescent="0.2">
      <c r="B22" s="144">
        <v>56</v>
      </c>
      <c r="C22" s="311"/>
      <c r="D22" s="311"/>
      <c r="E22" s="313"/>
      <c r="F22" s="313"/>
      <c r="G22" s="545"/>
      <c r="H22" s="545"/>
      <c r="I22" s="27"/>
    </row>
    <row r="23" spans="2:9" ht="22.6" customHeight="1" x14ac:dyDescent="0.2">
      <c r="B23" s="144">
        <v>57</v>
      </c>
      <c r="C23" s="311"/>
      <c r="D23" s="311"/>
      <c r="E23" s="313"/>
      <c r="F23" s="313"/>
      <c r="G23" s="545"/>
      <c r="H23" s="545"/>
      <c r="I23" s="27"/>
    </row>
    <row r="24" spans="2:9" ht="22.6" customHeight="1" x14ac:dyDescent="0.2">
      <c r="B24" s="144">
        <v>58</v>
      </c>
      <c r="C24" s="311"/>
      <c r="D24" s="311"/>
      <c r="E24" s="313"/>
      <c r="F24" s="313"/>
      <c r="G24" s="545"/>
      <c r="H24" s="545"/>
      <c r="I24" s="27"/>
    </row>
    <row r="25" spans="2:9" ht="22.6" customHeight="1" x14ac:dyDescent="0.2">
      <c r="B25" s="144">
        <v>59</v>
      </c>
      <c r="C25" s="311"/>
      <c r="D25" s="311"/>
      <c r="E25" s="313"/>
      <c r="F25" s="313"/>
      <c r="G25" s="545"/>
      <c r="H25" s="545"/>
      <c r="I25" s="27"/>
    </row>
    <row r="26" spans="2:9" ht="22.6" customHeight="1" thickBot="1" x14ac:dyDescent="0.25">
      <c r="B26" s="144">
        <v>60</v>
      </c>
      <c r="C26" s="311"/>
      <c r="D26" s="311"/>
      <c r="E26" s="314"/>
      <c r="F26" s="314"/>
      <c r="G26" s="585"/>
      <c r="H26" s="585"/>
      <c r="I26" s="27"/>
    </row>
    <row r="27" spans="2:9" ht="23.95" customHeight="1" thickBot="1" x14ac:dyDescent="0.25">
      <c r="B27" s="546" t="s">
        <v>10</v>
      </c>
      <c r="C27" s="547"/>
      <c r="D27" s="547"/>
      <c r="E27" s="547"/>
      <c r="F27" s="548"/>
      <c r="G27" s="548"/>
      <c r="H27" s="548"/>
      <c r="I27" s="549"/>
    </row>
    <row r="28" spans="2:9" ht="14.95" customHeight="1" x14ac:dyDescent="0.2">
      <c r="B28" s="513" t="s">
        <v>193</v>
      </c>
      <c r="C28" s="515"/>
      <c r="D28" s="515"/>
      <c r="E28" s="515"/>
      <c r="F28" s="515"/>
      <c r="G28" s="550"/>
      <c r="H28" s="513" t="s">
        <v>206</v>
      </c>
      <c r="I28" s="514"/>
    </row>
    <row r="29" spans="2:9" ht="26.35" customHeight="1" thickBot="1" x14ac:dyDescent="0.25">
      <c r="B29" s="551">
        <f>'Form 3'!B29:G29</f>
        <v>0</v>
      </c>
      <c r="C29" s="552"/>
      <c r="D29" s="552"/>
      <c r="E29" s="552"/>
      <c r="F29" s="552"/>
      <c r="G29" s="553"/>
      <c r="H29" s="551">
        <f>'Form 3'!H29:I29</f>
        <v>0</v>
      </c>
      <c r="I29" s="581"/>
    </row>
    <row r="30" spans="2:9" ht="26.35" customHeight="1" x14ac:dyDescent="0.2">
      <c r="B30" s="554" t="s">
        <v>102</v>
      </c>
      <c r="C30" s="555"/>
      <c r="D30" s="556"/>
      <c r="E30" s="557" t="str">
        <f>'Form 0'!B63</f>
        <v>Select from drop down list</v>
      </c>
      <c r="F30" s="558"/>
      <c r="G30" s="559"/>
      <c r="H30" s="559"/>
      <c r="I30" s="560"/>
    </row>
    <row r="31" spans="2:9" ht="26.35" customHeight="1" thickBot="1" x14ac:dyDescent="0.25">
      <c r="B31" s="542" t="s">
        <v>101</v>
      </c>
      <c r="C31" s="543"/>
      <c r="D31" s="544"/>
      <c r="E31" s="586" t="str">
        <f>'Form 0'!F63</f>
        <v>Select from drop down list</v>
      </c>
      <c r="F31" s="586"/>
      <c r="G31" s="587"/>
      <c r="H31" s="587"/>
      <c r="I31" s="588"/>
    </row>
    <row r="32" spans="2:9" s="1" customFormat="1" ht="13.6" x14ac:dyDescent="0.2">
      <c r="B32" s="22" t="s">
        <v>51</v>
      </c>
      <c r="C32" s="9"/>
      <c r="D32" s="9"/>
      <c r="E32" s="9"/>
      <c r="F32" s="9"/>
      <c r="G32" s="9"/>
    </row>
    <row r="33" spans="2:9" ht="13.6" customHeight="1" x14ac:dyDescent="0.2">
      <c r="B33" s="575" t="s">
        <v>273</v>
      </c>
      <c r="C33" s="576"/>
      <c r="D33" s="576"/>
      <c r="E33" s="576"/>
      <c r="F33" s="576"/>
      <c r="G33" s="576"/>
      <c r="H33" s="576"/>
      <c r="I33" s="576"/>
    </row>
    <row r="34" spans="2:9" ht="38.25" customHeight="1" x14ac:dyDescent="0.2">
      <c r="B34" s="487"/>
      <c r="C34" s="487"/>
      <c r="D34" s="487"/>
      <c r="E34" s="487"/>
      <c r="F34" s="487"/>
      <c r="G34" s="487"/>
      <c r="H34" s="487"/>
      <c r="I34" s="487"/>
    </row>
  </sheetData>
  <sheetProtection formatCells="0" formatRows="0" insertRows="0"/>
  <mergeCells count="43">
    <mergeCell ref="C2:H2"/>
    <mergeCell ref="B4:I4"/>
    <mergeCell ref="E6:F6"/>
    <mergeCell ref="G6:H6"/>
    <mergeCell ref="B6:D6"/>
    <mergeCell ref="B1:B2"/>
    <mergeCell ref="C1:H1"/>
    <mergeCell ref="I1:I2"/>
    <mergeCell ref="G11:H11"/>
    <mergeCell ref="G12:H12"/>
    <mergeCell ref="G13:H13"/>
    <mergeCell ref="G14:H14"/>
    <mergeCell ref="B7:D7"/>
    <mergeCell ref="C8:D8"/>
    <mergeCell ref="C9:D9"/>
    <mergeCell ref="B10:D10"/>
    <mergeCell ref="E7:F7"/>
    <mergeCell ref="G7:H7"/>
    <mergeCell ref="G8:H8"/>
    <mergeCell ref="G9:H9"/>
    <mergeCell ref="E10:I10"/>
    <mergeCell ref="G15:H15"/>
    <mergeCell ref="G16:H16"/>
    <mergeCell ref="G17:H17"/>
    <mergeCell ref="G18:H18"/>
    <mergeCell ref="G19:H19"/>
    <mergeCell ref="G20:H20"/>
    <mergeCell ref="G21:H21"/>
    <mergeCell ref="G22:H22"/>
    <mergeCell ref="G23:H23"/>
    <mergeCell ref="G24:H24"/>
    <mergeCell ref="G25:H25"/>
    <mergeCell ref="B33:I34"/>
    <mergeCell ref="G26:H26"/>
    <mergeCell ref="B27:I27"/>
    <mergeCell ref="B28:G28"/>
    <mergeCell ref="H28:I28"/>
    <mergeCell ref="B29:G29"/>
    <mergeCell ref="H29:I29"/>
    <mergeCell ref="B31:D31"/>
    <mergeCell ref="B30:D30"/>
    <mergeCell ref="E30:I30"/>
    <mergeCell ref="E31:I31"/>
  </mergeCells>
  <printOptions horizontalCentered="1" verticalCentered="1"/>
  <pageMargins left="0" right="0" top="0" bottom="0" header="0" footer="0"/>
  <pageSetup paperSize="9" scale="73"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cess xmlns="6e501393-2b19-4ac3-b3c1-e0492dbbc367">14</Process>
    <Workflow_x0020_Status xmlns="6e501393-2b19-4ac3-b3c1-e0492dbbc367">Approved</Workflow_x0020_Status>
    <Translation_x0020_Completed xmlns="6e501393-2b19-4ac3-b3c1-e0492dbbc367">Complete</Translation_x0020_Completed>
    <Process_x0020_Owner xmlns="6e501393-2b19-4ac3-b3c1-e0492dbbc367">53</Process_x0020_Owner>
    <External_x0020_Authority xmlns="6e501393-2b19-4ac3-b3c1-e0492dbbc367">false</External_x0020_Authority>
    <Current_x0020_Version xmlns="6e501393-2b19-4ac3-b3c1-e0492dbbc367">8</Current_x0020_Version>
    <Number xmlns="6e501393-2b19-4ac3-b3c1-e0492dbbc367">SM F06</Number>
    <Previous_x0020_Number xmlns="6e501393-2b19-4ac3-b3c1-e0492dbbc367">FQ28 for Bourges, A200250 for Farnborough</Previous_x0020_Number>
    <Effective_x0020_Date xmlns="6e501393-2b19-4ac3-b3c1-e0492dbbc367">2019-06-26T22:00:00+00:00</Effective_x0020_Date>
    <Process_x0020_Location xmlns="6e501393-2b19-4ac3-b3c1-e0492dbbc367">1</Process_x0020_Location>
    <Training_x0020_Required xmlns="6e501393-2b19-4ac3-b3c1-e0492dbbc367">false</Training_x0020_Required>
    <IconOverlay xmlns="http://schemas.microsoft.com/sharepoint/v4" xsi:nil="true"/>
    <_dlc_DocId xmlns="6e501393-2b19-4ac3-b3c1-e0492dbbc367">7RVW3TAYJFC5-20-4250</_dlc_DocId>
    <_dlc_DocIdUrl xmlns="6e501393-2b19-4ac3-b3c1-e0492dbbc367">
      <Url>http://sensors-portal/_layouts/DocIdRedir.aspx?ID=7RVW3TAYJFC5-20-4250</Url>
      <Description>7RVW3TAYJFC5-20-4250</Description>
    </_dlc_DocIdUrl>
    <Obsolete xmlns="dbb0294f-ee5e-4be8-bbcd-ccbc8afe5f2d">No</Obsolete>
    <Distribution xmlns="dbb0294f-ee5e-4be8-bbcd-ccbc8afe5f2d">
      <Value>46</Value>
    </Distribution>
    <CopyTo xmlns="dbb0294f-ee5e-4be8-bbcd-ccbc8afe5f2d"/>
    <Documents_x0020_Associ_x00e9_s xmlns="dbb0294f-ee5e-4be8-bbcd-ccbc8afe5f2d">N/A</Documents_x0020_Associ_x00e9_s>
  </documentManagement>
</p:properties>
</file>

<file path=customXml/item4.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635373126796168831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635373126796168831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635373126796168831</Data>
    <Filter/>
  </Receiver>
  <Receiver>
    <Name>Nintex conditional workflow start</Name>
    <Synchronization>Synchronous</Synchronization>
    <Type>10004</Type>
    <SequenceNumber>50000</SequenceNumber>
    <Assembly>Nintex.Workflow, Version=1.0.0.0, Culture=neutral, PublicKeyToken=913f6bae0ca5ae12</Assembly>
    <Class>Nintex.Workflow.ConditionalWorkflowStartReceiver</Class>
    <Data>635373126796168831</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635381619008472115</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635381619008472115</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635381619008472115</Data>
    <Filter/>
  </Receiver>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mso-contentType ?>
<p:Policy xmlns:p="office.server.policy" id="d562d060-7acd-408c-95a0-299557bcb3df" local="false">
  <p:Name>Basic Auditing</p:Name>
  <p:Description>Editing, Checking In/Out, Moving, Copying, Deleting, Restoring</p:Description>
  <p:Statement>Actions on these items are recorded, and these records are retained for at least 14 days.</p:Statement>
  <p:PolicyItems>
    <p:PolicyItem featureId="Microsoft.Office.RecordsManagement.PolicyFeatures.PolicyAudit" staticId="0x010100CEA4EE9F65B39A4BB74B98D9D118C9A30300BA0A6433C38E1249AEE8BF63651C7387|1757814118" UniqueId="2039b630-045b-4538-9293-d41dd2af6ed4">
      <p:Name>Auditing</p:Name>
      <p:Description>Audits user actions on documents and list items to the Audit Log.</p:Description>
      <p:CustomData>
        <Audit>
          <Update/>
          <CheckInOut/>
          <MoveCopy/>
          <DeleteRestore/>
        </Audit>
      </p:CustomData>
    </p:PolicyItem>
  </p:PolicyItems>
</p:Policy>
</file>

<file path=customXml/item6.xml><?xml version="1.0" encoding="utf-8"?>
<ct:contentTypeSchema xmlns:ct="http://schemas.microsoft.com/office/2006/metadata/contentType" xmlns:ma="http://schemas.microsoft.com/office/2006/metadata/properties/metaAttributes" ct:_="" ma:_="" ma:contentTypeName="BMS Form" ma:contentTypeID="0x010100CEA4EE9F65B39A4BB74B98D9D118C9A30300BA0A6433C38E1249AEE8BF63651C7387" ma:contentTypeVersion="94" ma:contentTypeDescription="" ma:contentTypeScope="" ma:versionID="2019d05a8130cfad9d86f3a693d0b9fb">
  <xsd:schema xmlns:xsd="http://www.w3.org/2001/XMLSchema" xmlns:xs="http://www.w3.org/2001/XMLSchema" xmlns:p="http://schemas.microsoft.com/office/2006/metadata/properties" xmlns:ns1="6e501393-2b19-4ac3-b3c1-e0492dbbc367" xmlns:ns2="http://schemas.microsoft.com/sharepoint/v3" xmlns:ns3="dbb0294f-ee5e-4be8-bbcd-ccbc8afe5f2d" xmlns:ns4="http://schemas.microsoft.com/sharepoint/v4" targetNamespace="http://schemas.microsoft.com/office/2006/metadata/properties" ma:root="true" ma:fieldsID="d79a9d51e2222d51edd8eba4ae969b5c" ns1:_="" ns2:_="" ns3:_="" ns4:_="">
    <xsd:import namespace="6e501393-2b19-4ac3-b3c1-e0492dbbc367"/>
    <xsd:import namespace="http://schemas.microsoft.com/sharepoint/v3"/>
    <xsd:import namespace="dbb0294f-ee5e-4be8-bbcd-ccbc8afe5f2d"/>
    <xsd:import namespace="http://schemas.microsoft.com/sharepoint/v4"/>
    <xsd:element name="properties">
      <xsd:complexType>
        <xsd:sequence>
          <xsd:element name="documentManagement">
            <xsd:complexType>
              <xsd:all>
                <xsd:element ref="ns1:Number" minOccurs="0"/>
                <xsd:element ref="ns1:Process"/>
                <xsd:element ref="ns1:Process_x0020_Location"/>
                <xsd:element ref="ns1:Process_x0020_Owner"/>
                <xsd:element ref="ns1:Previous_x0020_Number" minOccurs="0"/>
                <xsd:element ref="ns1:External_x0020_Authority" minOccurs="0"/>
                <xsd:element ref="ns1:Training_x0020_Required" minOccurs="0"/>
                <xsd:element ref="ns1:Translation_x0020_Completed" minOccurs="0"/>
                <xsd:element ref="ns1:Current_x0020_Version" minOccurs="0"/>
                <xsd:element ref="ns1:Effective_x0020_Date" minOccurs="0"/>
                <xsd:element ref="ns1:Workflow_x0020_Status" minOccurs="0"/>
                <xsd:element ref="ns2:_dlc_Exempt" minOccurs="0"/>
                <xsd:element ref="ns1:_dlc_DocId" minOccurs="0"/>
                <xsd:element ref="ns1:_dlc_DocIdUrl" minOccurs="0"/>
                <xsd:element ref="ns1:_dlc_DocIdPersistId" minOccurs="0"/>
                <xsd:element ref="ns4:IconOverlay" minOccurs="0"/>
                <xsd:element ref="ns2:_vti_ItemDeclaredRecord" minOccurs="0"/>
                <xsd:element ref="ns2:_vti_ItemHoldRecordStatus" minOccurs="0"/>
                <xsd:element ref="ns3:Obsolete" minOccurs="0"/>
                <xsd:element ref="ns3:Distribution" minOccurs="0"/>
                <xsd:element ref="ns3:CopyTo" minOccurs="0"/>
                <xsd:element ref="ns3:Documents_x0020_Associ_x00e9_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01393-2b19-4ac3-b3c1-e0492dbbc367" elementFormDefault="qualified">
    <xsd:import namespace="http://schemas.microsoft.com/office/2006/documentManagement/types"/>
    <xsd:import namespace="http://schemas.microsoft.com/office/infopath/2007/PartnerControls"/>
    <xsd:element name="Number" ma:index="0" nillable="true" ma:displayName="Document Number" ma:description="Do NOT enter data in this field. It is updated automatically by a workflow.&#10;Codification du document - Ne pas remplir ce champ. Il  est mis à jour automatiquement durant la validation du document." ma:hidden="true" ma:indexed="true" ma:internalName="Number0" ma:readOnly="false">
      <xsd:simpleType>
        <xsd:restriction base="dms:Text">
          <xsd:maxLength value="255"/>
        </xsd:restriction>
      </xsd:simpleType>
    </xsd:element>
    <xsd:element name="Process" ma:index="3" ma:displayName="Process" ma:description="Required field.&#10;Champ obligatoire." ma:indexed="true" ma:list="{450000cf-5c61-4384-9c49-610061785b6e}" ma:internalName="Process" ma:showField="Title" ma:web="6e501393-2b19-4ac3-b3c1-e0492dbbc367">
      <xsd:simpleType>
        <xsd:restriction base="dms:Lookup"/>
      </xsd:simpleType>
    </xsd:element>
    <xsd:element name="Process_x0020_Location" ma:index="4" ma:displayName="Process Location" ma:description="Required field. &#10;Site(s) concerné(s). Champ obligatoire." ma:indexed="true" ma:list="{34f2e713-efa1-4d5f-ba6f-a07bb075603e}" ma:internalName="Process_x0020_Location" ma:showField="Title" ma:web="6e501393-2b19-4ac3-b3c1-e0492dbbc367">
      <xsd:simpleType>
        <xsd:restriction base="dms:Lookup"/>
      </xsd:simpleType>
    </xsd:element>
    <xsd:element name="Process_x0020_Owner" ma:index="5" ma:displayName="Process Owner" ma:description="Owner of the process / document. Required field.&#10;Propriétaire du processus /document. Champ obligatoire." ma:indexed="true" ma:list="{b56047ef-8853-46d3-a2a4-e2af215f5865}" ma:internalName="Process_x0020_Owner0" ma:showField="Title" ma:web="6e501393-2b19-4ac3-b3c1-e0492dbbc367">
      <xsd:simpleType>
        <xsd:restriction base="dms:Lookup"/>
      </xsd:simpleType>
    </xsd:element>
    <xsd:element name="Previous_x0020_Number" ma:index="6" nillable="true" ma:displayName="Previous Number" ma:description="E.g. GWI102 for Farnborough, PI01 for Bourges etc.&#10;Ancienne codification. Ex. GWI102 pour Farnborough, PI01 pour Bourges etc." ma:indexed="true" ma:internalName="Previous_x0020_Number">
      <xsd:simpleType>
        <xsd:restriction base="dms:Text">
          <xsd:maxLength value="255"/>
        </xsd:restriction>
      </xsd:simpleType>
    </xsd:element>
    <xsd:element name="External_x0020_Authority" ma:index="7" nillable="true" ma:displayName="External Authority" ma:default="0" ma:description="Besoin d'approbation Autorité" ma:internalName="External_x0020_Authority">
      <xsd:simpleType>
        <xsd:restriction base="dms:Boolean"/>
      </xsd:simpleType>
    </xsd:element>
    <xsd:element name="Training_x0020_Required" ma:index="8" nillable="true" ma:displayName="Training Required" ma:default="0" ma:description="Will users require training for this new document/version?&#10;Formation requise - Est-ce qu'une formation est requise  pour ce nouveau document/évolution?" ma:internalName="Training_x0020_Required">
      <xsd:simpleType>
        <xsd:restriction base="dms:Boolean"/>
      </xsd:simpleType>
    </xsd:element>
    <xsd:element name="Translation_x0020_Completed" ma:index="9" nillable="true" ma:displayName="Translation Status" ma:default="Not Required" ma:description="Has the translation of this document been completed?&#10;Statut de la traduction - Est-ce que la traduction est terminée?" ma:format="Dropdown" ma:internalName="Translation_x0020_Completed">
      <xsd:simpleType>
        <xsd:restriction base="dms:Choice">
          <xsd:enumeration value="On Hold"/>
          <xsd:enumeration value="Ready to Start"/>
          <xsd:enumeration value="In Progress"/>
          <xsd:enumeration value="Checking"/>
          <xsd:enumeration value="Complete"/>
          <xsd:enumeration value="Rejected by Translator"/>
          <xsd:enumeration value="Rejected by Author"/>
          <xsd:enumeration value="Not Required"/>
        </xsd:restriction>
      </xsd:simpleType>
    </xsd:element>
    <xsd:element name="Current_x0020_Version" ma:index="10" nillable="true" ma:displayName="Current Version" ma:decimals="0" ma:description="Do NOT enter data in this field. It is updated automatically by a workflow.&#10;Statut de la validation - Ne pas remplir ce champ. Il  est mis à jour automatiquement durant la validation du document." ma:hidden="true" ma:internalName="Current_x0020_Version" ma:readOnly="false" ma:percentage="FALSE">
      <xsd:simpleType>
        <xsd:restriction base="dms:Number"/>
      </xsd:simpleType>
    </xsd:element>
    <xsd:element name="Effective_x0020_Date" ma:index="11" nillable="true" ma:displayName="Effective Date" ma:description="Do NOT enter data in this field. It is updated automatically by a workflow.&#10;Statut de la validation - Ne pas remplir ce champ. Il  est mis à jour automatiquement durant la validation du document." ma:format="DateOnly" ma:hidden="true" ma:internalName="Effective_x0020_Date" ma:readOnly="false">
      <xsd:simpleType>
        <xsd:restriction base="dms:DateTime"/>
      </xsd:simpleType>
    </xsd:element>
    <xsd:element name="Workflow_x0020_Status" ma:index="14" nillable="true" ma:displayName="Workflow Status" ma:description="Do NOT enter data in this field. It is updated automatically by a workflow.&#10;Statut de la validation - Ne pas remplir ce champ. Il  est mis à jour automatiquement durant la validation du document." ma:hidden="true" ma:internalName="Workflow_x0020_Status" ma:readOnly="false">
      <xsd:simpleType>
        <xsd:restriction base="dms:Text">
          <xsd:maxLength value="255"/>
        </xsd:restriction>
      </xsd:simpleType>
    </xsd:element>
    <xsd:element name="_dlc_DocId" ma:index="22" nillable="true" ma:displayName="Valeur d’ID de document" ma:description="Valeur de l’ID de document affecté à cet élément." ma:internalName="_dlc_DocId" ma:readOnly="true">
      <xsd:simpleType>
        <xsd:restriction base="dms:Text"/>
      </xsd:simpleType>
    </xsd:element>
    <xsd:element name="_dlc_DocIdUrl" ma:index="23"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de la stratégie" ma:hidden="true" ma:internalName="_dlc_Exempt" ma:readOnly="true">
      <xsd:simpleType>
        <xsd:restriction base="dms:Unknown"/>
      </xsd:simpleType>
    </xsd:element>
    <xsd:element name="_vti_ItemDeclaredRecord" ma:index="26" nillable="true" ma:displayName="Enregistrement déclaré" ma:hidden="true" ma:internalName="_vti_ItemDeclaredRecord" ma:readOnly="true">
      <xsd:simpleType>
        <xsd:restriction base="dms:DateTime"/>
      </xsd:simpleType>
    </xsd:element>
    <xsd:element name="_vti_ItemHoldRecordStatus" ma:index="27"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bb0294f-ee5e-4be8-bbcd-ccbc8afe5f2d" elementFormDefault="qualified">
    <xsd:import namespace="http://schemas.microsoft.com/office/2006/documentManagement/types"/>
    <xsd:import namespace="http://schemas.microsoft.com/office/infopath/2007/PartnerControls"/>
    <xsd:element name="Obsolete" ma:index="28" nillable="true" ma:displayName="Obsolete" ma:default="No" ma:format="Dropdown" ma:hidden="true" ma:internalName="Obsolete" ma:readOnly="false">
      <xsd:simpleType>
        <xsd:restriction base="dms:Choice">
          <xsd:enumeration value="Yes"/>
          <xsd:enumeration value="No"/>
        </xsd:restriction>
      </xsd:simpleType>
    </xsd:element>
    <xsd:element name="Distribution" ma:index="29" nillable="true" ma:displayName="Distribution" ma:description="Select the Outlook distribution lists that this document should be sent to on publication." ma:list="{9c005538-1bc1-4a6e-9d37-b45d3ddd2e63}" ma:internalName="Distribution" ma:showField="Title">
      <xsd:complexType>
        <xsd:complexContent>
          <xsd:extension base="dms:MultiChoiceLookup">
            <xsd:sequence>
              <xsd:element name="Value" type="dms:Lookup" maxOccurs="unbounded" minOccurs="0" nillable="true"/>
            </xsd:sequence>
          </xsd:extension>
        </xsd:complexContent>
      </xsd:complexType>
    </xsd:element>
    <xsd:element name="CopyTo" ma:index="30" nillable="true" ma:displayName="Copy To" ma:description="Select areas outside the BMS to which this document should be automatically copied on publication." ma:internalName="CopyTo">
      <xsd:complexType>
        <xsd:complexContent>
          <xsd:extension base="dms:MultiChoice">
            <xsd:sequence>
              <xsd:element name="Value" maxOccurs="unbounded" minOccurs="0" nillable="true">
                <xsd:simpleType>
                  <xsd:restriction base="dms:Choice">
                    <xsd:enumeration value="ESLI"/>
                  </xsd:restriction>
                </xsd:simpleType>
              </xsd:element>
            </xsd:sequence>
          </xsd:extension>
        </xsd:complexContent>
      </xsd:complexType>
    </xsd:element>
    <xsd:element name="Documents_x0020_Associ_x00e9_s" ma:index="31" ma:displayName="Documents Associés" ma:default="N/A" ma:format="Dropdown" ma:internalName="Documents_x0020_Associ_x00e9_s">
      <xsd:simpleType>
        <xsd:restriction base="dms:Choice">
          <xsd:enumeration value="N/A"/>
          <xsd:enumeration value="MOE"/>
          <xsd:enumeration value="MOP"/>
          <xsd:enumeration value="MOP / MOE"/>
          <xsd:enumeration value="CE1 / CE8"/>
          <xsd:enumeration value="CE1 / CE8 / QM1"/>
          <xsd:enumeration value="CE1 / CE12"/>
          <xsd:enumeration value="CE1 / CE12 / QM1"/>
          <xsd:enumeration value="CE12 / CE9"/>
          <xsd:enumeration value="ESID"/>
          <xsd:enumeration value="MOP / CE1 / QM1"/>
          <xsd:enumeration value="MOP / MOE / CE1 / QM1"/>
          <xsd:enumeration value="MOP / QM1"/>
          <xsd:enumeration value="QM1"/>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Type de contenu"/>
        <xsd:element ref="dc:title"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296161-BBD7-4993-A34D-2AFF571849CD}">
  <ds:schemaRefs>
    <ds:schemaRef ds:uri="http://schemas.microsoft.com/office/2006/metadata/longProperties"/>
  </ds:schemaRefs>
</ds:datastoreItem>
</file>

<file path=customXml/itemProps2.xml><?xml version="1.0" encoding="utf-8"?>
<ds:datastoreItem xmlns:ds="http://schemas.openxmlformats.org/officeDocument/2006/customXml" ds:itemID="{DC83BB0A-9F26-4087-B6D2-06DCF36E82F7}">
  <ds:schemaRefs>
    <ds:schemaRef ds:uri="http://schemas.microsoft.com/sharepoint/v3/contenttype/forms"/>
  </ds:schemaRefs>
</ds:datastoreItem>
</file>

<file path=customXml/itemProps3.xml><?xml version="1.0" encoding="utf-8"?>
<ds:datastoreItem xmlns:ds="http://schemas.openxmlformats.org/officeDocument/2006/customXml" ds:itemID="{6D79B6FA-0F93-44F3-8468-08C17ADF1C1B}">
  <ds:schemaRefs>
    <ds:schemaRef ds:uri="http://schemas.microsoft.com/sharepoint/v3"/>
    <ds:schemaRef ds:uri="http://schemas.microsoft.com/sharepoint/v4"/>
    <ds:schemaRef ds:uri="http://purl.org/dc/terms/"/>
    <ds:schemaRef ds:uri="http://schemas.microsoft.com/office/2006/documentManagement/types"/>
    <ds:schemaRef ds:uri="http://purl.org/dc/dcmitype/"/>
    <ds:schemaRef ds:uri="6e501393-2b19-4ac3-b3c1-e0492dbbc367"/>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dbb0294f-ee5e-4be8-bbcd-ccbc8afe5f2d"/>
    <ds:schemaRef ds:uri="http://www.w3.org/XML/1998/namespace"/>
  </ds:schemaRefs>
</ds:datastoreItem>
</file>

<file path=customXml/itemProps4.xml><?xml version="1.0" encoding="utf-8"?>
<ds:datastoreItem xmlns:ds="http://schemas.openxmlformats.org/officeDocument/2006/customXml" ds:itemID="{836BBEB6-0ED3-414D-82CE-F7FDF965238A}">
  <ds:schemaRefs>
    <ds:schemaRef ds:uri="http://schemas.microsoft.com/sharepoint/events"/>
  </ds:schemaRefs>
</ds:datastoreItem>
</file>

<file path=customXml/itemProps5.xml><?xml version="1.0" encoding="utf-8"?>
<ds:datastoreItem xmlns:ds="http://schemas.openxmlformats.org/officeDocument/2006/customXml" ds:itemID="{C39DF3FD-EB2E-48E8-8185-E81D44E6A530}">
  <ds:schemaRefs>
    <ds:schemaRef ds:uri="office.server.policy"/>
  </ds:schemaRefs>
</ds:datastoreItem>
</file>

<file path=customXml/itemProps6.xml><?xml version="1.0" encoding="utf-8"?>
<ds:datastoreItem xmlns:ds="http://schemas.openxmlformats.org/officeDocument/2006/customXml" ds:itemID="{1BC3A2A1-76CD-4916-8990-02099F8BD2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501393-2b19-4ac3-b3c1-e0492dbbc367"/>
    <ds:schemaRef ds:uri="http://schemas.microsoft.com/sharepoint/v3"/>
    <ds:schemaRef ds:uri="dbb0294f-ee5e-4be8-bbcd-ccbc8afe5f2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19</vt:i4>
      </vt:variant>
      <vt:variant>
        <vt:lpstr>Plages nommées</vt:lpstr>
      </vt:variant>
      <vt:variant>
        <vt:i4>26</vt:i4>
      </vt:variant>
    </vt:vector>
  </HeadingPairs>
  <TitlesOfParts>
    <vt:vector size="45" baseType="lpstr">
      <vt:lpstr>Form 0</vt:lpstr>
      <vt:lpstr>Export Control List</vt:lpstr>
      <vt:lpstr>Feasibility commitment </vt:lpstr>
      <vt:lpstr>Form 1</vt:lpstr>
      <vt:lpstr>Form 2</vt:lpstr>
      <vt:lpstr>Form 3</vt:lpstr>
      <vt:lpstr>Form 3 - 1</vt:lpstr>
      <vt:lpstr>Form 3 - 2</vt:lpstr>
      <vt:lpstr>Form 3 - 3</vt:lpstr>
      <vt:lpstr>Form 3 - 4</vt:lpstr>
      <vt:lpstr>Control Plan</vt:lpstr>
      <vt:lpstr>Control Plan - 1</vt:lpstr>
      <vt:lpstr>Control Plan - 2</vt:lpstr>
      <vt:lpstr>Control Plan - 3</vt:lpstr>
      <vt:lpstr>Control Plan - 4</vt:lpstr>
      <vt:lpstr>KC list</vt:lpstr>
      <vt:lpstr>Product Process Capability Rep</vt:lpstr>
      <vt:lpstr>Gauge R&amp;R</vt:lpstr>
      <vt:lpstr>Feuil1</vt:lpstr>
      <vt:lpstr>'Feasibility commitment '!CaseACocher1</vt:lpstr>
      <vt:lpstr>'Feasibility commitment '!CaseACocher2</vt:lpstr>
      <vt:lpstr>'Control Plan'!Impression_des_titres</vt:lpstr>
      <vt:lpstr>'Control Plan - 1'!Impression_des_titres</vt:lpstr>
      <vt:lpstr>'Control Plan - 2'!Impression_des_titres</vt:lpstr>
      <vt:lpstr>'Control Plan - 3'!Impression_des_titres</vt:lpstr>
      <vt:lpstr>'Control Plan - 4'!Impression_des_titres</vt:lpstr>
      <vt:lpstr>'Feasibility commitment '!Impression_des_titres</vt:lpstr>
      <vt:lpstr>'Control Plan'!Zone_d_impression</vt:lpstr>
      <vt:lpstr>'Control Plan - 1'!Zone_d_impression</vt:lpstr>
      <vt:lpstr>'Control Plan - 2'!Zone_d_impression</vt:lpstr>
      <vt:lpstr>'Control Plan - 3'!Zone_d_impression</vt:lpstr>
      <vt:lpstr>'Control Plan - 4'!Zone_d_impression</vt:lpstr>
      <vt:lpstr>'Export Control List'!Zone_d_impression</vt:lpstr>
      <vt:lpstr>'Feasibility commitment '!Zone_d_impression</vt:lpstr>
      <vt:lpstr>'Form 0'!Zone_d_impression</vt:lpstr>
      <vt:lpstr>'Form 1'!Zone_d_impression</vt:lpstr>
      <vt:lpstr>'Form 2'!Zone_d_impression</vt:lpstr>
      <vt:lpstr>'Form 3'!Zone_d_impression</vt:lpstr>
      <vt:lpstr>'Form 3 - 1'!Zone_d_impression</vt:lpstr>
      <vt:lpstr>'Form 3 - 2'!Zone_d_impression</vt:lpstr>
      <vt:lpstr>'Form 3 - 3'!Zone_d_impression</vt:lpstr>
      <vt:lpstr>'Form 3 - 4'!Zone_d_impression</vt:lpstr>
      <vt:lpstr>'Gauge R&amp;R'!Zone_d_impression</vt:lpstr>
      <vt:lpstr>'KC list'!Zone_d_impression</vt:lpstr>
      <vt:lpstr>'Product Process Capability Rep'!Zone_d_impression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Supplier First Article Inspection Report</dc:title>
  <dc:creator>NARDIN</dc:creator>
  <cp:lastModifiedBy>Rimour, Damien</cp:lastModifiedBy>
  <cp:lastPrinted>2016-08-26T11:56:50Z</cp:lastPrinted>
  <dcterms:created xsi:type="dcterms:W3CDTF">2009-08-11T11:37:44Z</dcterms:created>
  <dcterms:modified xsi:type="dcterms:W3CDTF">2020-06-11T08:02:50Z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BMS Form</vt:lpwstr>
  </property>
  <property fmtid="{D5CDD505-2E9C-101B-9397-08002B2CF9AE}" pid="3" name="WorkflowCreationPath">
    <vt:lpwstr>3152662f-7439-46b4-8e5d-13384534aa3e,4;3152662f-7439-46b4-8e5d-13384534aa3e,6;3152662f-7439-46b4-8e5d-13384534aa3e,8;42245e2b-011f-48fc-9dab-ad7a66abd661,22;42245e2b-011f-48fc-9dab-ad7a66abd661,24;42245e2b-011f-48fc-9dab-ad7a66abd661,26;</vt:lpwstr>
  </property>
  <property fmtid="{D5CDD505-2E9C-101B-9397-08002B2CF9AE}" pid="4" name="display_urn:schemas-microsoft-com:office:office#Editor1">
    <vt:lpwstr>Nardin, Marie-Hélène;ADV-SENSORS\freitas</vt:lpwstr>
  </property>
  <property fmtid="{D5CDD505-2E9C-101B-9397-08002B2CF9AE}" pid="5" name="ContentTypeId">
    <vt:lpwstr>0x010100CEA4EE9F65B39A4BB74B98D9D118C9A30300BA0A6433C38E1249AEE8BF63651C7387</vt:lpwstr>
  </property>
  <property fmtid="{D5CDD505-2E9C-101B-9397-08002B2CF9AE}" pid="6" name="_dlc_DocIdItemGuid">
    <vt:lpwstr>4d2b9fc5-e05d-4ef0-8129-543cfe58d0b5</vt:lpwstr>
  </property>
  <property fmtid="{D5CDD505-2E9C-101B-9397-08002B2CF9AE}" pid="7" name="WorkflowChangePath">
    <vt:lpwstr>c6e1afc1-e18c-4c9c-b0b2-87e4c9693410,5;4dd9325b-c69a-4f15-979a-e526168bb1b0,37;17394d5f-76d5-4bb4-ad5a-5768fc4dc35b,49;17394d5f-76d5-4bb4-ad5a-5768fc4dc35b,60;f5c2c2f7-f060-4801-afe2-91bed1fc0b5b,68;f5c2c2f7-f060-4801-afe2-91bed1fc0b5b,73;f5c2c2f7-f060-48</vt:lpwstr>
  </property>
  <property fmtid="{D5CDD505-2E9C-101B-9397-08002B2CF9AE}" pid="8" name="Editor1">
    <vt:lpwstr>255;#AUXITROL\nardin</vt:lpwstr>
  </property>
  <property fmtid="{D5CDD505-2E9C-101B-9397-08002B2CF9AE}" pid="9" name="TitusGUID">
    <vt:lpwstr>8581f9df-d82a-4ec0-a465-ceafe98829ea</vt:lpwstr>
  </property>
  <property fmtid="{D5CDD505-2E9C-101B-9397-08002B2CF9AE}" pid="10" name="TITUSCategory">
    <vt:lpwstr>C-2</vt:lpwstr>
  </property>
</Properties>
</file>